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30" yWindow="6285" windowWidth="28830" windowHeight="6240" tabRatio="832"/>
  </bookViews>
  <sheets>
    <sheet name="Активная ЮУ" sheetId="18" r:id="rId1"/>
    <sheet name=" Реактивная ЮУ" sheetId="17" r:id="rId2"/>
  </sheets>
  <definedNames>
    <definedName name="_xlnm._FilterDatabase" localSheetId="1" hidden="1">' Реактивная ЮУ'!$A$3:$AV$31</definedName>
    <definedName name="_xlnm._FilterDatabase" localSheetId="0" hidden="1">'Активная ЮУ'!$A$1:$AO$31</definedName>
  </definedNames>
  <calcPr calcId="145621"/>
</workbook>
</file>

<file path=xl/calcChain.xml><?xml version="1.0" encoding="utf-8"?>
<calcChain xmlns="http://schemas.openxmlformats.org/spreadsheetml/2006/main">
  <c r="I7" i="18" l="1"/>
  <c r="I8" i="18"/>
  <c r="I9" i="18"/>
  <c r="I10" i="18"/>
  <c r="I5" i="18" l="1"/>
  <c r="I6" i="18"/>
  <c r="I4" i="18" l="1"/>
  <c r="AG11" i="18" l="1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F10" i="17" l="1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P5" i="17" s="1"/>
  <c r="O7" i="17"/>
  <c r="N7" i="17"/>
  <c r="N5" i="17" s="1"/>
  <c r="M7" i="17"/>
  <c r="L7" i="17"/>
  <c r="L5" i="17" s="1"/>
  <c r="K7" i="17"/>
  <c r="J7" i="17"/>
  <c r="I7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O5" i="17"/>
  <c r="K5" i="17" l="1"/>
  <c r="J5" i="17"/>
  <c r="I5" i="17"/>
  <c r="M5" i="17"/>
  <c r="I6" i="17"/>
  <c r="J6" i="17"/>
  <c r="J4" i="17" s="1"/>
  <c r="Q5" i="17"/>
  <c r="I4" i="17" l="1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AF8" i="18"/>
  <c r="AE8" i="18"/>
  <c r="AD8" i="18"/>
  <c r="AC8" i="18"/>
  <c r="AC6" i="18" s="1"/>
  <c r="AB8" i="18"/>
  <c r="AA8" i="18"/>
  <c r="AA6" i="18" s="1"/>
  <c r="Z8" i="18"/>
  <c r="Y8" i="18"/>
  <c r="Y6" i="18" s="1"/>
  <c r="X8" i="18"/>
  <c r="W8" i="18"/>
  <c r="V8" i="18"/>
  <c r="U8" i="18"/>
  <c r="U6" i="18" s="1"/>
  <c r="T8" i="18"/>
  <c r="S8" i="18"/>
  <c r="S6" i="18" s="1"/>
  <c r="R8" i="18"/>
  <c r="Q8" i="18"/>
  <c r="Q6" i="18" s="1"/>
  <c r="P8" i="18"/>
  <c r="O8" i="18"/>
  <c r="O6" i="18" s="1"/>
  <c r="N8" i="18"/>
  <c r="M8" i="18"/>
  <c r="M6" i="18" s="1"/>
  <c r="L8" i="18"/>
  <c r="K8" i="18"/>
  <c r="K6" i="18" s="1"/>
  <c r="J8" i="18"/>
  <c r="AF7" i="18"/>
  <c r="AF5" i="18" s="1"/>
  <c r="AE7" i="18"/>
  <c r="AD7" i="18"/>
  <c r="AD5" i="18" s="1"/>
  <c r="AC7" i="18"/>
  <c r="AB7" i="18"/>
  <c r="AB5" i="18" s="1"/>
  <c r="AA7" i="18"/>
  <c r="Z7" i="18"/>
  <c r="Z5" i="18" s="1"/>
  <c r="Y7" i="18"/>
  <c r="X7" i="18"/>
  <c r="X5" i="18" s="1"/>
  <c r="W7" i="18"/>
  <c r="V7" i="18"/>
  <c r="V5" i="18" s="1"/>
  <c r="U7" i="18"/>
  <c r="T7" i="18"/>
  <c r="S7" i="18"/>
  <c r="R7" i="18"/>
  <c r="R5" i="18" s="1"/>
  <c r="Q7" i="18"/>
  <c r="P7" i="18"/>
  <c r="P5" i="18" s="1"/>
  <c r="O7" i="18"/>
  <c r="N7" i="18"/>
  <c r="N5" i="18" s="1"/>
  <c r="M7" i="18"/>
  <c r="L7" i="18"/>
  <c r="L5" i="18" s="1"/>
  <c r="K7" i="18"/>
  <c r="J7" i="18"/>
  <c r="J5" i="18" s="1"/>
  <c r="AF6" i="18"/>
  <c r="AE6" i="18"/>
  <c r="AD6" i="18"/>
  <c r="AB6" i="18"/>
  <c r="Z6" i="18"/>
  <c r="X6" i="18"/>
  <c r="W6" i="18"/>
  <c r="V6" i="18"/>
  <c r="T6" i="18"/>
  <c r="R6" i="18"/>
  <c r="P6" i="18"/>
  <c r="N6" i="18"/>
  <c r="L6" i="18"/>
  <c r="J6" i="18"/>
  <c r="AE5" i="18"/>
  <c r="AC5" i="18"/>
  <c r="AA5" i="18"/>
  <c r="Y5" i="18"/>
  <c r="W5" i="18"/>
  <c r="U5" i="18"/>
  <c r="S5" i="18"/>
  <c r="Q5" i="18"/>
  <c r="O5" i="18"/>
  <c r="M5" i="18"/>
  <c r="K5" i="18"/>
  <c r="T5" i="18" l="1"/>
  <c r="AG6" i="18"/>
  <c r="AG8" i="18"/>
  <c r="AG7" i="18"/>
  <c r="AG5" i="18"/>
  <c r="AG9" i="18"/>
  <c r="AG10" i="18"/>
  <c r="AF4" i="18" l="1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AG4" i="18" l="1"/>
  <c r="AJ4" i="18" s="1"/>
  <c r="AM4" i="18" l="1"/>
  <c r="AG31" i="17"/>
  <c r="AG30" i="17"/>
  <c r="AG29" i="17"/>
  <c r="AG28" i="17"/>
  <c r="AG27" i="17"/>
  <c r="AG26" i="17"/>
  <c r="AG25" i="17"/>
  <c r="AG24" i="17"/>
  <c r="AG23" i="17"/>
  <c r="AG22" i="17"/>
  <c r="AG21" i="17"/>
  <c r="AG19" i="17"/>
  <c r="AG18" i="17"/>
  <c r="AG17" i="17"/>
  <c r="AG16" i="17"/>
  <c r="AG15" i="17"/>
  <c r="AG14" i="17"/>
  <c r="AG13" i="17"/>
  <c r="AG12" i="17"/>
  <c r="AG11" i="17"/>
  <c r="AE4" i="17"/>
  <c r="AB4" i="17"/>
  <c r="Z4" i="17"/>
  <c r="T4" i="17"/>
  <c r="S4" i="17"/>
  <c r="N4" i="17"/>
  <c r="L4" i="17"/>
  <c r="AF4" i="17"/>
  <c r="AM5" i="18" l="1"/>
  <c r="R4" i="17"/>
  <c r="P4" i="17"/>
  <c r="W4" i="17"/>
  <c r="O4" i="17"/>
  <c r="V4" i="17"/>
  <c r="AD4" i="17"/>
  <c r="X4" i="17"/>
  <c r="K4" i="17"/>
  <c r="AA4" i="17"/>
  <c r="AG7" i="17"/>
  <c r="M4" i="17"/>
  <c r="Q4" i="17"/>
  <c r="U4" i="17"/>
  <c r="Y4" i="17"/>
  <c r="AC4" i="17"/>
  <c r="AG10" i="17"/>
  <c r="AG5" i="17"/>
  <c r="AG9" i="17"/>
  <c r="AG8" i="17"/>
  <c r="AK5" i="18" l="1"/>
  <c r="AK4" i="18"/>
  <c r="AL4" i="18" s="1"/>
  <c r="AN4" i="18" s="1"/>
  <c r="AG6" i="17"/>
  <c r="AM6" i="18"/>
  <c r="AK6" i="18" s="1"/>
  <c r="AJ5" i="18"/>
  <c r="AG4" i="17"/>
  <c r="AL5" i="18" l="1"/>
  <c r="AN5" i="18" s="1"/>
  <c r="AM7" i="18"/>
  <c r="AK7" i="18" s="1"/>
  <c r="AJ6" i="18"/>
  <c r="AL6" i="18" l="1"/>
  <c r="AN6" i="18" s="1"/>
  <c r="AM8" i="18"/>
  <c r="AK8" i="18" s="1"/>
  <c r="AJ7" i="18"/>
  <c r="AL7" i="18" l="1"/>
  <c r="AN7" i="18" s="1"/>
  <c r="AM9" i="18"/>
  <c r="AK9" i="18" s="1"/>
  <c r="AJ8" i="18"/>
  <c r="AL8" i="18" l="1"/>
  <c r="AN8" i="18" s="1"/>
  <c r="AM10" i="18"/>
  <c r="AK10" i="18" s="1"/>
  <c r="AJ9" i="18"/>
  <c r="AL9" i="18" l="1"/>
  <c r="AN9" i="18" s="1"/>
  <c r="AM11" i="18"/>
  <c r="AK11" i="18" s="1"/>
  <c r="AJ10" i="18"/>
  <c r="AL10" i="18" l="1"/>
  <c r="AN10" i="18" s="1"/>
  <c r="AM12" i="18"/>
  <c r="AK12" i="18" s="1"/>
  <c r="AJ11" i="18"/>
  <c r="AL11" i="18" l="1"/>
  <c r="AN11" i="18" s="1"/>
  <c r="AM13" i="18"/>
  <c r="AK13" i="18" s="1"/>
  <c r="AJ12" i="18"/>
  <c r="AL12" i="18" l="1"/>
  <c r="AN12" i="18" s="1"/>
  <c r="AM14" i="18"/>
  <c r="AK14" i="18" s="1"/>
  <c r="AJ13" i="18"/>
  <c r="AL13" i="18" l="1"/>
  <c r="AN13" i="18" s="1"/>
  <c r="AM15" i="18"/>
  <c r="AK15" i="18" s="1"/>
  <c r="AJ14" i="18"/>
  <c r="AL14" i="18" l="1"/>
  <c r="AN14" i="18" s="1"/>
  <c r="AM16" i="18"/>
  <c r="AK16" i="18" s="1"/>
  <c r="AJ15" i="18"/>
  <c r="AL15" i="18" l="1"/>
  <c r="AN15" i="18" s="1"/>
  <c r="AM17" i="18"/>
  <c r="AK17" i="18" s="1"/>
  <c r="AJ16" i="18"/>
  <c r="AL16" i="18" l="1"/>
  <c r="AN16" i="18" s="1"/>
  <c r="AM18" i="18"/>
  <c r="AK18" i="18" s="1"/>
  <c r="AJ17" i="18"/>
  <c r="AL17" i="18" l="1"/>
  <c r="AN17" i="18" s="1"/>
  <c r="AM19" i="18"/>
  <c r="AK19" i="18" s="1"/>
  <c r="AJ18" i="18"/>
  <c r="AL18" i="18" l="1"/>
  <c r="AN18" i="18" s="1"/>
  <c r="AM20" i="18"/>
  <c r="AK20" i="18" s="1"/>
  <c r="AJ19" i="18"/>
  <c r="AL19" i="18" l="1"/>
  <c r="AN19" i="18" s="1"/>
  <c r="AM21" i="18"/>
  <c r="AK21" i="18" s="1"/>
  <c r="AJ20" i="18"/>
  <c r="AL20" i="18" l="1"/>
  <c r="AN20" i="18" s="1"/>
  <c r="AM22" i="18"/>
  <c r="AK22" i="18" s="1"/>
  <c r="AJ21" i="18"/>
  <c r="AL21" i="18" l="1"/>
  <c r="AN21" i="18" s="1"/>
  <c r="AM23" i="18"/>
  <c r="AK23" i="18" s="1"/>
  <c r="AJ22" i="18"/>
  <c r="AM24" i="18" l="1"/>
  <c r="AK24" i="18" s="1"/>
  <c r="AJ23" i="18"/>
  <c r="AL22" i="18"/>
  <c r="AN22" i="18" s="1"/>
  <c r="AL23" i="18" l="1"/>
  <c r="AN23" i="18" s="1"/>
  <c r="AM25" i="18"/>
  <c r="AK25" i="18" s="1"/>
  <c r="AJ24" i="18"/>
  <c r="AL24" i="18" l="1"/>
  <c r="AN24" i="18" s="1"/>
  <c r="AM26" i="18"/>
  <c r="AK26" i="18" s="1"/>
  <c r="AJ25" i="18"/>
  <c r="AL25" i="18" l="1"/>
  <c r="AN25" i="18" s="1"/>
  <c r="AM27" i="18"/>
  <c r="AK27" i="18" s="1"/>
  <c r="AJ26" i="18"/>
  <c r="AL26" i="18" l="1"/>
  <c r="AN26" i="18" s="1"/>
  <c r="AM28" i="18"/>
  <c r="AK28" i="18" s="1"/>
  <c r="AJ27" i="18"/>
  <c r="AL27" i="18" l="1"/>
  <c r="AN27" i="18" s="1"/>
  <c r="AM29" i="18"/>
  <c r="AK29" i="18" s="1"/>
  <c r="AJ28" i="18"/>
  <c r="AM30" i="18" l="1"/>
  <c r="AK30" i="18" s="1"/>
  <c r="AJ29" i="18"/>
  <c r="AL28" i="18"/>
  <c r="AN28" i="18" s="1"/>
  <c r="AL29" i="18" l="1"/>
  <c r="AN29" i="18" s="1"/>
  <c r="AM31" i="18"/>
  <c r="AK31" i="18" s="1"/>
  <c r="AJ30" i="18"/>
  <c r="AL30" i="18" l="1"/>
  <c r="AN30" i="18" s="1"/>
  <c r="AJ31" i="18"/>
  <c r="AL31" i="18" l="1"/>
  <c r="AN31" i="18" s="1"/>
</calcChain>
</file>

<file path=xl/sharedStrings.xml><?xml version="1.0" encoding="utf-8"?>
<sst xmlns="http://schemas.openxmlformats.org/spreadsheetml/2006/main" count="352" uniqueCount="45">
  <si>
    <t>Наименование ПС</t>
  </si>
  <si>
    <t>Наименование присоединения</t>
  </si>
  <si>
    <t>ввод</t>
  </si>
  <si>
    <t>ЮУ</t>
  </si>
  <si>
    <t>ф.1</t>
  </si>
  <si>
    <t>ф.2</t>
  </si>
  <si>
    <t>ф.7</t>
  </si>
  <si>
    <t>ф.10</t>
  </si>
  <si>
    <t>ф.12</t>
  </si>
  <si>
    <t>ф.16</t>
  </si>
  <si>
    <t>ф.3</t>
  </si>
  <si>
    <t>ф.11</t>
  </si>
  <si>
    <t>ф.14</t>
  </si>
  <si>
    <t>ф.15</t>
  </si>
  <si>
    <t>ф.6</t>
  </si>
  <si>
    <t>ф.8</t>
  </si>
  <si>
    <t>ф.1а</t>
  </si>
  <si>
    <t>ПС Приборная 110/10/6  кВ</t>
  </si>
  <si>
    <t>ф.2а-рез</t>
  </si>
  <si>
    <t>ф.3а</t>
  </si>
  <si>
    <t>ф.4а</t>
  </si>
  <si>
    <t>ф.5а</t>
  </si>
  <si>
    <t>ф.9-рез</t>
  </si>
  <si>
    <t>ф.1Б</t>
  </si>
  <si>
    <t>Q</t>
  </si>
  <si>
    <t>час</t>
  </si>
  <si>
    <t>P</t>
  </si>
  <si>
    <t>S</t>
  </si>
  <si>
    <t>Класс напряжения присоединения, кВ</t>
  </si>
  <si>
    <t>Суточный максимум нагрузки ПС и ЛЭП за этот час</t>
  </si>
  <si>
    <t>МАКС</t>
  </si>
  <si>
    <t>I</t>
  </si>
  <si>
    <t>Регион</t>
  </si>
  <si>
    <t>Субъект</t>
  </si>
  <si>
    <t>Подразделение субъекта</t>
  </si>
  <si>
    <t>Класс напряжения ПС, кВ</t>
  </si>
  <si>
    <t>Тип присоединения (ЛЭП, Ввод АТ (Тр), Генератор, СКРМ)</t>
  </si>
  <si>
    <t>Орловская область</t>
  </si>
  <si>
    <t>Орелэнерго</t>
  </si>
  <si>
    <t>Ввод АТ (Тр)</t>
  </si>
  <si>
    <t>ЛЭП</t>
  </si>
  <si>
    <t>Дата замера</t>
  </si>
  <si>
    <t>Р, МВт</t>
  </si>
  <si>
    <t>Q, МВАр</t>
  </si>
  <si>
    <t>Дата контр. замера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</si>
</sst>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4" fillId="8" borderId="1" xfId="6" applyNumberFormat="1" applyFill="1" applyBorder="1" applyAlignment="1">
      <alignment horizontal="center"/>
    </xf>
    <xf numFmtId="0" fontId="4" fillId="0" borderId="0" xfId="6"/>
    <xf numFmtId="165" fontId="4" fillId="9" borderId="1" xfId="6" applyNumberFormat="1" applyFill="1" applyBorder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12" fillId="12" borderId="1" xfId="10" applyFont="1" applyFill="1" applyBorder="1" applyAlignment="1">
      <alignment horizontal="center" vertical="center" wrapText="1"/>
    </xf>
    <xf numFmtId="0" fontId="9" fillId="14" borderId="1" xfId="10" applyNumberFormat="1" applyFont="1" applyFill="1" applyBorder="1" applyAlignment="1">
      <alignment horizontal="center" vertical="center" wrapText="1"/>
    </xf>
    <xf numFmtId="0" fontId="12" fillId="14" borderId="1" xfId="10" applyNumberFormat="1" applyFont="1" applyFill="1" applyBorder="1" applyAlignment="1">
      <alignment horizontal="center" vertical="center" wrapText="1"/>
    </xf>
    <xf numFmtId="0" fontId="4" fillId="10" borderId="1" xfId="6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4" fillId="6" borderId="1" xfId="6" applyNumberForma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/>
    </xf>
    <xf numFmtId="49" fontId="12" fillId="0" borderId="1" xfId="10" applyNumberFormat="1" applyFont="1" applyFill="1" applyBorder="1" applyAlignment="1">
      <alignment horizontal="center" vertical="center" wrapText="1"/>
    </xf>
    <xf numFmtId="164" fontId="4" fillId="10" borderId="1" xfId="6" applyNumberFormat="1" applyFill="1" applyBorder="1" applyAlignment="1">
      <alignment horizontal="center"/>
    </xf>
    <xf numFmtId="0" fontId="10" fillId="0" borderId="1" xfId="6" applyFont="1" applyFill="1" applyBorder="1" applyAlignment="1">
      <alignment horizontal="center"/>
    </xf>
    <xf numFmtId="0" fontId="12" fillId="0" borderId="1" xfId="12" applyFont="1" applyFill="1" applyBorder="1" applyAlignment="1">
      <alignment horizontal="center" vertical="center"/>
    </xf>
    <xf numFmtId="49" fontId="12" fillId="0" borderId="1" xfId="12" applyNumberFormat="1" applyFont="1" applyFill="1" applyBorder="1" applyAlignment="1">
      <alignment horizontal="center" vertical="center" wrapText="1"/>
    </xf>
    <xf numFmtId="0" fontId="12" fillId="12" borderId="1" xfId="12" applyFont="1" applyFill="1" applyBorder="1" applyAlignment="1">
      <alignment horizontal="center" vertical="center" wrapText="1"/>
    </xf>
    <xf numFmtId="0" fontId="9" fillId="14" borderId="1" xfId="12" applyNumberFormat="1" applyFont="1" applyFill="1" applyBorder="1" applyAlignment="1">
      <alignment horizontal="center" vertical="center" wrapText="1"/>
    </xf>
    <xf numFmtId="0" fontId="12" fillId="14" borderId="1" xfId="12" applyNumberFormat="1" applyFont="1" applyFill="1" applyBorder="1" applyAlignment="1">
      <alignment horizontal="center" vertical="center" wrapText="1"/>
    </xf>
    <xf numFmtId="0" fontId="4" fillId="11" borderId="1" xfId="6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5" fontId="4" fillId="1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6" applyFont="1" applyFill="1" applyBorder="1" applyAlignment="1">
      <alignment horizontal="center"/>
    </xf>
    <xf numFmtId="0" fontId="12" fillId="12" borderId="1" xfId="12" applyFont="1" applyFill="1" applyBorder="1" applyAlignment="1">
      <alignment horizontal="center" vertical="center" wrapText="1"/>
    </xf>
    <xf numFmtId="0" fontId="10" fillId="0" borderId="3" xfId="6" applyFont="1" applyFill="1" applyBorder="1" applyAlignment="1"/>
    <xf numFmtId="0" fontId="10" fillId="0" borderId="4" xfId="6" applyFont="1" applyFill="1" applyBorder="1" applyAlignment="1"/>
    <xf numFmtId="165" fontId="17" fillId="7" borderId="2" xfId="0" applyNumberFormat="1" applyFont="1" applyFill="1" applyBorder="1" applyAlignment="1">
      <alignment horizontal="center" vertical="center"/>
    </xf>
    <xf numFmtId="165" fontId="17" fillId="7" borderId="1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horizontal="center" vertical="center"/>
    </xf>
    <xf numFmtId="0" fontId="12" fillId="8" borderId="1" xfId="12" applyFont="1" applyFill="1" applyBorder="1" applyAlignment="1">
      <alignment horizontal="center" vertical="center"/>
    </xf>
    <xf numFmtId="0" fontId="12" fillId="8" borderId="1" xfId="12" applyFont="1" applyFill="1" applyBorder="1" applyAlignment="1">
      <alignment horizontal="center" vertical="center" wrapText="1"/>
    </xf>
    <xf numFmtId="0" fontId="12" fillId="15" borderId="1" xfId="12" applyNumberFormat="1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5" fontId="16" fillId="8" borderId="1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center" vertical="center"/>
    </xf>
    <xf numFmtId="165" fontId="17" fillId="8" borderId="1" xfId="0" applyNumberFormat="1" applyFont="1" applyFill="1" applyBorder="1" applyAlignment="1">
      <alignment horizontal="center" vertical="center"/>
    </xf>
    <xf numFmtId="165" fontId="18" fillId="8" borderId="1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0" fillId="0" borderId="1" xfId="6" applyFont="1" applyFill="1" applyBorder="1" applyAlignment="1"/>
    <xf numFmtId="0" fontId="12" fillId="8" borderId="1" xfId="10" applyFont="1" applyFill="1" applyBorder="1" applyAlignment="1">
      <alignment horizontal="center" vertical="center"/>
    </xf>
    <xf numFmtId="0" fontId="12" fillId="8" borderId="1" xfId="10" applyFont="1" applyFill="1" applyBorder="1" applyAlignment="1">
      <alignment horizontal="center" vertical="center" wrapText="1"/>
    </xf>
    <xf numFmtId="0" fontId="12" fillId="15" borderId="1" xfId="10" applyNumberFormat="1" applyFont="1" applyFill="1" applyBorder="1" applyAlignment="1">
      <alignment horizontal="center" vertical="center" wrapText="1"/>
    </xf>
    <xf numFmtId="0" fontId="4" fillId="13" borderId="1" xfId="6" applyFon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" xfId="12" applyFont="1" applyFill="1" applyBorder="1" applyAlignment="1">
      <alignment horizontal="center" vertical="center" wrapText="1"/>
    </xf>
    <xf numFmtId="0" fontId="12" fillId="12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textRotation="90" wrapText="1"/>
    </xf>
    <xf numFmtId="0" fontId="9" fillId="0" borderId="1" xfId="10" applyFont="1" applyFill="1" applyBorder="1" applyAlignment="1">
      <alignment horizontal="center" vertical="center" wrapText="1"/>
    </xf>
    <xf numFmtId="0" fontId="13" fillId="16" borderId="0" xfId="6" applyFont="1" applyFill="1"/>
    <xf numFmtId="14" fontId="14" fillId="16" borderId="0" xfId="6" applyNumberFormat="1" applyFont="1" applyFill="1"/>
    <xf numFmtId="0" fontId="4" fillId="16" borderId="0" xfId="6" applyFill="1"/>
  </cellXfs>
  <cellStyles count="13">
    <cellStyle name="Обычный" xfId="0" builtinId="0"/>
    <cellStyle name="Обычный 2" xfId="1"/>
    <cellStyle name="Обычный 2 10" xfId="2"/>
    <cellStyle name="Обычный 2 10 2" xfId="6"/>
    <cellStyle name="Обычный 2 2" xfId="3"/>
    <cellStyle name="Обычный 2 2 2" xfId="8"/>
    <cellStyle name="Обычный 2 3" xfId="4"/>
    <cellStyle name="Обычный 2 3 2" xfId="7"/>
    <cellStyle name="Обычный 3" xfId="10"/>
    <cellStyle name="Обычный 3 2" xfId="11"/>
    <cellStyle name="Обычный 3 3" xfId="12"/>
    <cellStyle name="Обычный 4" xfId="9"/>
    <cellStyle name="Обычный 6" xfId="5"/>
  </cellStyles>
  <dxfs count="0"/>
  <tableStyles count="0" defaultTableStyle="TableStyleMedium9" defaultPivotStyle="PivotStyleLight16"/>
  <colors>
    <mruColors>
      <color rgb="FF00FFFF"/>
      <color rgb="FFFFCCFF"/>
      <color rgb="FFCC99FF"/>
      <color rgb="FFCCECFF"/>
      <color rgb="FF99CCFF"/>
      <color rgb="FFFF33CC"/>
      <color rgb="FFFFFFCC"/>
      <color rgb="FF2220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19"/>
  <sheetViews>
    <sheetView tabSelected="1" topLeftCell="D1" zoomScale="70" zoomScaleNormal="70" workbookViewId="0">
      <pane ySplit="3" topLeftCell="A4" activePane="bottomLeft" state="frozen"/>
      <selection pane="bottomLeft" activeCell="D48" sqref="D48"/>
    </sheetView>
  </sheetViews>
  <sheetFormatPr defaultRowHeight="12.75" x14ac:dyDescent="0.2"/>
  <cols>
    <col min="1" max="1" width="28.42578125" style="2" hidden="1" customWidth="1"/>
    <col min="2" max="2" width="11.5703125" hidden="1" customWidth="1"/>
    <col min="3" max="3" width="12.28515625" hidden="1" customWidth="1"/>
    <col min="4" max="4" width="30" customWidth="1"/>
    <col min="5" max="5" width="12.42578125" style="1" customWidth="1"/>
    <col min="6" max="6" width="22" customWidth="1"/>
    <col min="7" max="7" width="10" style="4" customWidth="1"/>
    <col min="8" max="8" width="23.42578125" style="4" customWidth="1"/>
    <col min="9" max="9" width="12.85546875" style="45" customWidth="1"/>
    <col min="10" max="11" width="8.42578125" style="45" customWidth="1"/>
    <col min="12" max="12" width="8.42578125" style="64" customWidth="1"/>
    <col min="13" max="16" width="8.42578125" style="45" customWidth="1"/>
    <col min="17" max="17" width="8.42578125" style="64" customWidth="1"/>
    <col min="18" max="25" width="8.42578125" style="45" customWidth="1"/>
    <col min="26" max="26" width="8.42578125" style="64" customWidth="1"/>
    <col min="27" max="30" width="8.42578125" style="45" customWidth="1"/>
    <col min="31" max="31" width="9.140625" style="46" customWidth="1"/>
    <col min="32" max="32" width="9.140625" style="46"/>
    <col min="33" max="33" width="9.140625" style="17" customWidth="1"/>
    <col min="34" max="34" width="8.85546875" style="72" customWidth="1"/>
    <col min="35" max="35" width="5.42578125" style="17" customWidth="1"/>
    <col min="36" max="36" width="9.140625" style="17" customWidth="1"/>
    <col min="37" max="37" width="10.28515625" style="4" customWidth="1"/>
    <col min="38" max="39" width="9.140625" style="17" customWidth="1"/>
    <col min="40" max="40" width="9.140625" style="1" customWidth="1"/>
    <col min="41" max="41" width="11.5703125" customWidth="1"/>
    <col min="42" max="42" width="10.5703125" customWidth="1"/>
    <col min="43" max="43" width="15.42578125" customWidth="1"/>
    <col min="45" max="45" width="6" customWidth="1"/>
  </cols>
  <sheetData>
    <row r="1" spans="1:57" s="19" customFormat="1" ht="24" customHeight="1" x14ac:dyDescent="0.25">
      <c r="A1" s="74" t="s">
        <v>32</v>
      </c>
      <c r="B1" s="74" t="s">
        <v>33</v>
      </c>
      <c r="C1" s="74" t="s">
        <v>34</v>
      </c>
      <c r="D1" s="74" t="s">
        <v>0</v>
      </c>
      <c r="E1" s="76" t="s">
        <v>35</v>
      </c>
      <c r="F1" s="76" t="s">
        <v>36</v>
      </c>
      <c r="G1" s="77" t="s">
        <v>28</v>
      </c>
      <c r="H1" s="74" t="s">
        <v>1</v>
      </c>
      <c r="I1" s="37" t="s">
        <v>42</v>
      </c>
      <c r="J1" s="37"/>
      <c r="K1" s="37"/>
      <c r="L1" s="55"/>
      <c r="M1" s="37"/>
      <c r="N1" s="37"/>
      <c r="O1" s="37"/>
      <c r="P1" s="37"/>
      <c r="Q1" s="55"/>
      <c r="R1" s="37"/>
      <c r="S1" s="37"/>
      <c r="T1" s="37"/>
      <c r="U1" s="37"/>
      <c r="V1" s="37"/>
      <c r="W1" s="37"/>
      <c r="X1" s="37"/>
      <c r="Y1" s="37"/>
      <c r="Z1" s="55"/>
      <c r="AA1" s="43"/>
      <c r="AB1" s="38"/>
      <c r="AC1" s="49"/>
      <c r="AD1" s="49"/>
      <c r="AE1" s="50"/>
      <c r="AF1" s="36"/>
      <c r="AG1" s="21"/>
      <c r="AH1" s="70"/>
      <c r="AI1" s="21"/>
      <c r="AJ1" s="21"/>
      <c r="AK1" s="21"/>
      <c r="AL1" s="21"/>
      <c r="AM1" s="21"/>
      <c r="AN1" s="22"/>
    </row>
    <row r="2" spans="1:57" s="19" customFormat="1" ht="69" customHeight="1" x14ac:dyDescent="0.3">
      <c r="A2" s="74"/>
      <c r="B2" s="74"/>
      <c r="C2" s="74"/>
      <c r="D2" s="74"/>
      <c r="E2" s="76"/>
      <c r="F2" s="76"/>
      <c r="G2" s="77"/>
      <c r="H2" s="74"/>
      <c r="I2" s="39">
        <v>1</v>
      </c>
      <c r="J2" s="39">
        <v>2</v>
      </c>
      <c r="K2" s="39">
        <v>3</v>
      </c>
      <c r="L2" s="56">
        <v>4</v>
      </c>
      <c r="M2" s="39">
        <v>5</v>
      </c>
      <c r="N2" s="39">
        <v>6</v>
      </c>
      <c r="O2" s="39">
        <v>7</v>
      </c>
      <c r="P2" s="39">
        <v>8</v>
      </c>
      <c r="Q2" s="56">
        <v>9</v>
      </c>
      <c r="R2" s="48">
        <v>10</v>
      </c>
      <c r="S2" s="39">
        <v>11</v>
      </c>
      <c r="T2" s="39">
        <v>12</v>
      </c>
      <c r="U2" s="39">
        <v>13</v>
      </c>
      <c r="V2" s="39">
        <v>14</v>
      </c>
      <c r="W2" s="39">
        <v>15</v>
      </c>
      <c r="X2" s="39">
        <v>16</v>
      </c>
      <c r="Y2" s="39">
        <v>17</v>
      </c>
      <c r="Z2" s="56">
        <v>18</v>
      </c>
      <c r="AA2" s="39">
        <v>19</v>
      </c>
      <c r="AB2" s="39">
        <v>20</v>
      </c>
      <c r="AC2" s="39">
        <v>21</v>
      </c>
      <c r="AD2" s="48">
        <v>22</v>
      </c>
      <c r="AE2" s="39">
        <v>23</v>
      </c>
      <c r="AF2" s="39">
        <v>24</v>
      </c>
      <c r="AG2" s="21"/>
      <c r="AH2" s="70"/>
      <c r="AI2" s="21"/>
      <c r="AJ2" s="75" t="s">
        <v>29</v>
      </c>
      <c r="AK2" s="75"/>
      <c r="AL2" s="75"/>
      <c r="AM2" s="75"/>
      <c r="AN2" s="75"/>
      <c r="AO2" s="79" t="s">
        <v>44</v>
      </c>
      <c r="AP2" s="79"/>
      <c r="AQ2" s="80">
        <v>44181</v>
      </c>
    </row>
    <row r="3" spans="1:57" s="19" customFormat="1" ht="15" x14ac:dyDescent="0.2">
      <c r="A3" s="40"/>
      <c r="B3" s="40"/>
      <c r="C3" s="40"/>
      <c r="D3" s="40"/>
      <c r="E3" s="40"/>
      <c r="F3" s="40"/>
      <c r="G3" s="40"/>
      <c r="H3" s="40"/>
      <c r="I3" s="41">
        <v>1</v>
      </c>
      <c r="J3" s="41">
        <v>2</v>
      </c>
      <c r="K3" s="41">
        <v>3</v>
      </c>
      <c r="L3" s="57">
        <v>4</v>
      </c>
      <c r="M3" s="41">
        <v>5</v>
      </c>
      <c r="N3" s="41">
        <v>6</v>
      </c>
      <c r="O3" s="41">
        <v>7</v>
      </c>
      <c r="P3" s="41">
        <v>8</v>
      </c>
      <c r="Q3" s="57">
        <v>9</v>
      </c>
      <c r="R3" s="41">
        <v>10</v>
      </c>
      <c r="S3" s="41">
        <v>11</v>
      </c>
      <c r="T3" s="41">
        <v>12</v>
      </c>
      <c r="U3" s="41">
        <v>13</v>
      </c>
      <c r="V3" s="41">
        <v>14</v>
      </c>
      <c r="W3" s="41">
        <v>15</v>
      </c>
      <c r="X3" s="41">
        <v>16</v>
      </c>
      <c r="Y3" s="41">
        <v>17</v>
      </c>
      <c r="Z3" s="57">
        <v>18</v>
      </c>
      <c r="AA3" s="41">
        <v>19</v>
      </c>
      <c r="AB3" s="41">
        <v>20</v>
      </c>
      <c r="AC3" s="41">
        <v>21</v>
      </c>
      <c r="AD3" s="41">
        <v>22</v>
      </c>
      <c r="AE3" s="41">
        <v>23</v>
      </c>
      <c r="AF3" s="41">
        <v>24</v>
      </c>
      <c r="AG3" s="21" t="s">
        <v>30</v>
      </c>
      <c r="AH3" s="70"/>
      <c r="AI3" s="21"/>
      <c r="AJ3" s="18" t="s">
        <v>26</v>
      </c>
      <c r="AK3" s="31" t="s">
        <v>24</v>
      </c>
      <c r="AL3" s="20" t="s">
        <v>27</v>
      </c>
      <c r="AM3" s="42" t="s">
        <v>25</v>
      </c>
      <c r="AN3" s="26" t="s">
        <v>31</v>
      </c>
    </row>
    <row r="4" spans="1:57" s="2" customFormat="1" ht="14.25" x14ac:dyDescent="0.2">
      <c r="A4" s="14"/>
      <c r="B4" s="14"/>
      <c r="C4" s="14"/>
      <c r="D4" s="14"/>
      <c r="E4" s="15">
        <v>110</v>
      </c>
      <c r="F4" s="15"/>
      <c r="G4" s="16">
        <v>110</v>
      </c>
      <c r="H4" s="15"/>
      <c r="I4" s="44">
        <f t="shared" ref="I4:AF4" si="0">SUM(I5:I6)</f>
        <v>7.9779999999999998</v>
      </c>
      <c r="J4" s="44">
        <f t="shared" si="0"/>
        <v>7.3870000000000005</v>
      </c>
      <c r="K4" s="44">
        <f t="shared" si="0"/>
        <v>7.1020000000000003</v>
      </c>
      <c r="L4" s="59">
        <f t="shared" si="0"/>
        <v>7.0069999999999997</v>
      </c>
      <c r="M4" s="44">
        <f t="shared" si="0"/>
        <v>6.9730000000000008</v>
      </c>
      <c r="N4" s="44">
        <f t="shared" si="0"/>
        <v>7.3509999999999991</v>
      </c>
      <c r="O4" s="44">
        <f t="shared" si="0"/>
        <v>8.7609999999999992</v>
      </c>
      <c r="P4" s="44">
        <f t="shared" si="0"/>
        <v>10.888</v>
      </c>
      <c r="Q4" s="59">
        <f t="shared" si="0"/>
        <v>12.333</v>
      </c>
      <c r="R4" s="44">
        <f t="shared" si="0"/>
        <v>12.96</v>
      </c>
      <c r="S4" s="44">
        <f t="shared" si="0"/>
        <v>13.669</v>
      </c>
      <c r="T4" s="44">
        <f t="shared" si="0"/>
        <v>13.731999999999999</v>
      </c>
      <c r="U4" s="44">
        <f t="shared" si="0"/>
        <v>13.847</v>
      </c>
      <c r="V4" s="44">
        <f t="shared" si="0"/>
        <v>13.491999999999999</v>
      </c>
      <c r="W4" s="44">
        <f t="shared" si="0"/>
        <v>13.3</v>
      </c>
      <c r="X4" s="44">
        <f t="shared" si="0"/>
        <v>13.029</v>
      </c>
      <c r="Y4" s="44">
        <f t="shared" si="0"/>
        <v>13.061</v>
      </c>
      <c r="Z4" s="59">
        <f t="shared" si="0"/>
        <v>13.167000000000002</v>
      </c>
      <c r="AA4" s="44">
        <f t="shared" si="0"/>
        <v>12.936</v>
      </c>
      <c r="AB4" s="44">
        <f t="shared" si="0"/>
        <v>12.615000000000002</v>
      </c>
      <c r="AC4" s="44">
        <f t="shared" si="0"/>
        <v>11.900999999999998</v>
      </c>
      <c r="AD4" s="44">
        <f t="shared" si="0"/>
        <v>11.356999999999999</v>
      </c>
      <c r="AE4" s="44">
        <f t="shared" si="0"/>
        <v>10.292000000000002</v>
      </c>
      <c r="AF4" s="44">
        <f t="shared" si="0"/>
        <v>9.0249999999999986</v>
      </c>
      <c r="AG4" s="30">
        <f t="shared" ref="AG4:AG31" si="1">MAX(I4:AF4)</f>
        <v>13.847</v>
      </c>
      <c r="AH4" s="71"/>
      <c r="AI4" s="30"/>
      <c r="AJ4" s="18">
        <f>AG4</f>
        <v>13.847</v>
      </c>
      <c r="AK4" s="31">
        <f>HLOOKUP(AM4,' Реактивная ЮУ'!$I$2:$AF$31,ROW(4:4)-1)</f>
        <v>4.2399999999999993</v>
      </c>
      <c r="AL4" s="20">
        <f t="shared" ref="AL4:AL25" si="2">SQRT(AJ4*AJ4+AK4*AK4)</f>
        <v>14.481609337363027</v>
      </c>
      <c r="AM4" s="42">
        <f>MATCH(AJ4,I4:AF4,)</f>
        <v>13</v>
      </c>
      <c r="AN4" s="35">
        <f t="shared" ref="AN4:AN25" si="3">ROUND(AL4/SQRT(3)/G4*1000,1)</f>
        <v>76</v>
      </c>
      <c r="AT4"/>
      <c r="AU4"/>
      <c r="AV4"/>
      <c r="AW4"/>
      <c r="AX4"/>
      <c r="AY4"/>
      <c r="AZ4"/>
      <c r="BA4"/>
      <c r="BB4"/>
      <c r="BC4"/>
      <c r="BD4"/>
      <c r="BE4"/>
    </row>
    <row r="5" spans="1:57" ht="14.25" x14ac:dyDescent="0.2">
      <c r="A5" s="12" t="s">
        <v>37</v>
      </c>
      <c r="B5" s="12" t="s">
        <v>38</v>
      </c>
      <c r="C5" s="12" t="s">
        <v>3</v>
      </c>
      <c r="D5" s="12" t="s">
        <v>17</v>
      </c>
      <c r="E5" s="10">
        <v>110</v>
      </c>
      <c r="F5" s="5" t="s">
        <v>39</v>
      </c>
      <c r="G5" s="10">
        <v>110</v>
      </c>
      <c r="H5" s="10" t="s">
        <v>2</v>
      </c>
      <c r="I5" s="51">
        <f t="shared" ref="I5:AF5" si="4">I7+I9</f>
        <v>3.2090000000000001</v>
      </c>
      <c r="J5" s="51">
        <f t="shared" si="4"/>
        <v>2.9290000000000003</v>
      </c>
      <c r="K5" s="51">
        <f t="shared" si="4"/>
        <v>2.802</v>
      </c>
      <c r="L5" s="61">
        <f t="shared" si="4"/>
        <v>2.7560000000000002</v>
      </c>
      <c r="M5" s="51">
        <f t="shared" si="4"/>
        <v>2.7480000000000002</v>
      </c>
      <c r="N5" s="51">
        <f t="shared" si="4"/>
        <v>2.919</v>
      </c>
      <c r="O5" s="51">
        <f t="shared" si="4"/>
        <v>3.476</v>
      </c>
      <c r="P5" s="51">
        <f t="shared" si="4"/>
        <v>4.4269999999999996</v>
      </c>
      <c r="Q5" s="61">
        <f t="shared" si="4"/>
        <v>4.8730000000000002</v>
      </c>
      <c r="R5" s="51">
        <f t="shared" si="4"/>
        <v>5.0780000000000003</v>
      </c>
      <c r="S5" s="51">
        <f t="shared" si="4"/>
        <v>5.3740000000000006</v>
      </c>
      <c r="T5" s="51">
        <f t="shared" si="4"/>
        <v>5.4599999999999991</v>
      </c>
      <c r="U5" s="51">
        <f t="shared" si="4"/>
        <v>5.5519999999999996</v>
      </c>
      <c r="V5" s="51">
        <f t="shared" si="4"/>
        <v>5.3849999999999998</v>
      </c>
      <c r="W5" s="51">
        <f t="shared" si="4"/>
        <v>5.3089999999999993</v>
      </c>
      <c r="X5" s="51">
        <f t="shared" si="4"/>
        <v>5.2080000000000002</v>
      </c>
      <c r="Y5" s="51">
        <f t="shared" si="4"/>
        <v>5.181</v>
      </c>
      <c r="Z5" s="61">
        <f t="shared" si="4"/>
        <v>5.29</v>
      </c>
      <c r="AA5" s="51">
        <f t="shared" si="4"/>
        <v>5.2560000000000002</v>
      </c>
      <c r="AB5" s="51">
        <f t="shared" si="4"/>
        <v>5.1330000000000009</v>
      </c>
      <c r="AC5" s="51">
        <f t="shared" si="4"/>
        <v>4.9439999999999991</v>
      </c>
      <c r="AD5" s="51">
        <f t="shared" si="4"/>
        <v>4.7329999999999997</v>
      </c>
      <c r="AE5" s="51">
        <f t="shared" si="4"/>
        <v>4.2370000000000001</v>
      </c>
      <c r="AF5" s="51">
        <f t="shared" si="4"/>
        <v>3.7089999999999996</v>
      </c>
      <c r="AG5" s="30">
        <f t="shared" si="1"/>
        <v>5.5519999999999996</v>
      </c>
      <c r="AH5" s="71"/>
      <c r="AI5" s="30"/>
      <c r="AJ5" s="18">
        <f>HLOOKUP(AM5,$I$2:$AF$31,ROW(5:5)-1)</f>
        <v>5.5519999999999996</v>
      </c>
      <c r="AK5" s="31">
        <f>HLOOKUP(AM5,' Реактивная ЮУ'!$I$2:$AF$31,ROW(5:5)-1)</f>
        <v>1.7790000000000001</v>
      </c>
      <c r="AL5" s="20">
        <f t="shared" si="2"/>
        <v>5.8300553170617517</v>
      </c>
      <c r="AM5" s="42">
        <f t="shared" ref="AM5:AM31" si="5">AM4</f>
        <v>13</v>
      </c>
      <c r="AN5" s="35">
        <f t="shared" si="3"/>
        <v>30.6</v>
      </c>
    </row>
    <row r="6" spans="1:57" ht="14.25" x14ac:dyDescent="0.2">
      <c r="A6" s="12" t="s">
        <v>37</v>
      </c>
      <c r="B6" s="12" t="s">
        <v>38</v>
      </c>
      <c r="C6" s="12" t="s">
        <v>3</v>
      </c>
      <c r="D6" s="12" t="s">
        <v>17</v>
      </c>
      <c r="E6" s="10">
        <v>110</v>
      </c>
      <c r="F6" s="5" t="s">
        <v>39</v>
      </c>
      <c r="G6" s="10">
        <v>110</v>
      </c>
      <c r="H6" s="10" t="s">
        <v>2</v>
      </c>
      <c r="I6" s="52">
        <f t="shared" ref="I6:AF6" si="6">I8+I10</f>
        <v>4.7690000000000001</v>
      </c>
      <c r="J6" s="52">
        <f t="shared" si="6"/>
        <v>4.4580000000000002</v>
      </c>
      <c r="K6" s="52">
        <f t="shared" si="6"/>
        <v>4.3000000000000007</v>
      </c>
      <c r="L6" s="62">
        <f t="shared" si="6"/>
        <v>4.2509999999999994</v>
      </c>
      <c r="M6" s="52">
        <f t="shared" si="6"/>
        <v>4.2250000000000005</v>
      </c>
      <c r="N6" s="52">
        <f t="shared" si="6"/>
        <v>4.4319999999999995</v>
      </c>
      <c r="O6" s="52">
        <f t="shared" si="6"/>
        <v>5.2849999999999993</v>
      </c>
      <c r="P6" s="52">
        <f t="shared" si="6"/>
        <v>6.4610000000000003</v>
      </c>
      <c r="Q6" s="62">
        <f t="shared" si="6"/>
        <v>7.46</v>
      </c>
      <c r="R6" s="52">
        <f t="shared" si="6"/>
        <v>7.8819999999999997</v>
      </c>
      <c r="S6" s="52">
        <f t="shared" si="6"/>
        <v>8.2949999999999999</v>
      </c>
      <c r="T6" s="52">
        <f t="shared" si="6"/>
        <v>8.2720000000000002</v>
      </c>
      <c r="U6" s="52">
        <f t="shared" si="6"/>
        <v>8.2949999999999999</v>
      </c>
      <c r="V6" s="52">
        <f t="shared" si="6"/>
        <v>8.1069999999999993</v>
      </c>
      <c r="W6" s="52">
        <f t="shared" si="6"/>
        <v>7.9910000000000014</v>
      </c>
      <c r="X6" s="52">
        <f t="shared" si="6"/>
        <v>7.8209999999999997</v>
      </c>
      <c r="Y6" s="52">
        <f t="shared" si="6"/>
        <v>7.8800000000000008</v>
      </c>
      <c r="Z6" s="62">
        <f t="shared" si="6"/>
        <v>7.8770000000000007</v>
      </c>
      <c r="AA6" s="52">
        <f t="shared" si="6"/>
        <v>7.68</v>
      </c>
      <c r="AB6" s="52">
        <f t="shared" si="6"/>
        <v>7.4820000000000002</v>
      </c>
      <c r="AC6" s="52">
        <f t="shared" si="6"/>
        <v>6.956999999999999</v>
      </c>
      <c r="AD6" s="52">
        <f t="shared" si="6"/>
        <v>6.6240000000000006</v>
      </c>
      <c r="AE6" s="52">
        <f t="shared" si="6"/>
        <v>6.0550000000000006</v>
      </c>
      <c r="AF6" s="52">
        <f t="shared" si="6"/>
        <v>5.3159999999999989</v>
      </c>
      <c r="AG6" s="30">
        <f t="shared" si="1"/>
        <v>8.2949999999999999</v>
      </c>
      <c r="AH6" s="71"/>
      <c r="AI6" s="30"/>
      <c r="AJ6" s="18">
        <f>HLOOKUP(AM6,$I$2:$AF$31,ROW(6:6)-1)</f>
        <v>8.2949999999999999</v>
      </c>
      <c r="AK6" s="31">
        <f>HLOOKUP(AM6,' Реактивная ЮУ'!$I$2:$AF$31,ROW(6:6)-1)</f>
        <v>2.4609999999999994</v>
      </c>
      <c r="AL6" s="20">
        <f t="shared" si="2"/>
        <v>8.6523722758559103</v>
      </c>
      <c r="AM6" s="42">
        <f t="shared" si="5"/>
        <v>13</v>
      </c>
      <c r="AN6" s="35">
        <f t="shared" si="3"/>
        <v>45.4</v>
      </c>
    </row>
    <row r="7" spans="1:57" ht="14.25" x14ac:dyDescent="0.2">
      <c r="A7" s="12" t="s">
        <v>37</v>
      </c>
      <c r="B7" s="12" t="s">
        <v>38</v>
      </c>
      <c r="C7" s="12" t="s">
        <v>3</v>
      </c>
      <c r="D7" s="12" t="s">
        <v>17</v>
      </c>
      <c r="E7" s="6">
        <v>110</v>
      </c>
      <c r="F7" s="27" t="s">
        <v>39</v>
      </c>
      <c r="G7" s="6">
        <v>10</v>
      </c>
      <c r="H7" s="6" t="s">
        <v>2</v>
      </c>
      <c r="I7" s="53">
        <f t="shared" ref="I7:AF7" si="7">SUM(I11:I13)</f>
        <v>1.5640000000000001</v>
      </c>
      <c r="J7" s="53">
        <f t="shared" si="7"/>
        <v>1.4470000000000001</v>
      </c>
      <c r="K7" s="53">
        <f t="shared" si="7"/>
        <v>1.3900000000000001</v>
      </c>
      <c r="L7" s="63">
        <f t="shared" si="7"/>
        <v>1.353</v>
      </c>
      <c r="M7" s="53">
        <f t="shared" si="7"/>
        <v>1.3420000000000001</v>
      </c>
      <c r="N7" s="53">
        <f t="shared" si="7"/>
        <v>1.377</v>
      </c>
      <c r="O7" s="53">
        <f t="shared" si="7"/>
        <v>1.5309999999999999</v>
      </c>
      <c r="P7" s="53">
        <f t="shared" si="7"/>
        <v>1.9449999999999998</v>
      </c>
      <c r="Q7" s="63">
        <f t="shared" si="7"/>
        <v>2.0049999999999999</v>
      </c>
      <c r="R7" s="53">
        <f t="shared" si="7"/>
        <v>2.0990000000000002</v>
      </c>
      <c r="S7" s="53">
        <f t="shared" si="7"/>
        <v>2.1890000000000001</v>
      </c>
      <c r="T7" s="53">
        <f t="shared" si="7"/>
        <v>2.2239999999999998</v>
      </c>
      <c r="U7" s="53">
        <f t="shared" si="7"/>
        <v>2.298</v>
      </c>
      <c r="V7" s="53">
        <f t="shared" si="7"/>
        <v>2.27</v>
      </c>
      <c r="W7" s="53">
        <f t="shared" si="7"/>
        <v>2.2199999999999998</v>
      </c>
      <c r="X7" s="53">
        <f t="shared" si="7"/>
        <v>2.226</v>
      </c>
      <c r="Y7" s="53">
        <f t="shared" si="7"/>
        <v>2.2839999999999998</v>
      </c>
      <c r="Z7" s="63">
        <f t="shared" si="7"/>
        <v>2.4379999999999997</v>
      </c>
      <c r="AA7" s="53">
        <f t="shared" si="7"/>
        <v>2.484</v>
      </c>
      <c r="AB7" s="53">
        <f t="shared" si="7"/>
        <v>2.5230000000000001</v>
      </c>
      <c r="AC7" s="53">
        <f t="shared" si="7"/>
        <v>2.4619999999999997</v>
      </c>
      <c r="AD7" s="53">
        <f t="shared" si="7"/>
        <v>2.3129999999999997</v>
      </c>
      <c r="AE7" s="53">
        <f t="shared" si="7"/>
        <v>2.0549999999999997</v>
      </c>
      <c r="AF7" s="53">
        <f t="shared" si="7"/>
        <v>1.8029999999999999</v>
      </c>
      <c r="AG7" s="30">
        <f t="shared" si="1"/>
        <v>2.5230000000000001</v>
      </c>
      <c r="AH7" s="71"/>
      <c r="AI7" s="30"/>
      <c r="AJ7" s="18">
        <f>HLOOKUP(AM7,$I$2:$AF$31,ROW(7:7)-1)</f>
        <v>2.298</v>
      </c>
      <c r="AK7" s="31">
        <f>HLOOKUP(AM7,' Реактивная ЮУ'!$I$2:$AF$31,ROW(7:7)-1)</f>
        <v>0.52</v>
      </c>
      <c r="AL7" s="20">
        <f t="shared" si="2"/>
        <v>2.3560993187894268</v>
      </c>
      <c r="AM7" s="42">
        <f t="shared" si="5"/>
        <v>13</v>
      </c>
      <c r="AN7" s="35">
        <f t="shared" si="3"/>
        <v>136</v>
      </c>
    </row>
    <row r="8" spans="1:57" ht="14.25" x14ac:dyDescent="0.2">
      <c r="A8" s="12" t="s">
        <v>37</v>
      </c>
      <c r="B8" s="12" t="s">
        <v>38</v>
      </c>
      <c r="C8" s="12" t="s">
        <v>3</v>
      </c>
      <c r="D8" s="12" t="s">
        <v>17</v>
      </c>
      <c r="E8" s="6">
        <v>110</v>
      </c>
      <c r="F8" s="27" t="s">
        <v>39</v>
      </c>
      <c r="G8" s="6">
        <v>10</v>
      </c>
      <c r="H8" s="6" t="s">
        <v>2</v>
      </c>
      <c r="I8" s="53">
        <f t="shared" ref="I8:AF8" si="8">SUM(I14:I16)</f>
        <v>1.4550000000000001</v>
      </c>
      <c r="J8" s="53">
        <f t="shared" si="8"/>
        <v>1.3679999999999999</v>
      </c>
      <c r="K8" s="53">
        <f t="shared" si="8"/>
        <v>1.32</v>
      </c>
      <c r="L8" s="63">
        <f t="shared" si="8"/>
        <v>1.298</v>
      </c>
      <c r="M8" s="53">
        <f t="shared" si="8"/>
        <v>1.3160000000000001</v>
      </c>
      <c r="N8" s="53">
        <f t="shared" si="8"/>
        <v>1.339</v>
      </c>
      <c r="O8" s="53">
        <f t="shared" si="8"/>
        <v>1.4660000000000002</v>
      </c>
      <c r="P8" s="53">
        <f t="shared" si="8"/>
        <v>1.6549999999999998</v>
      </c>
      <c r="Q8" s="63">
        <f t="shared" si="8"/>
        <v>1.732</v>
      </c>
      <c r="R8" s="53">
        <f t="shared" si="8"/>
        <v>1.8140000000000001</v>
      </c>
      <c r="S8" s="53">
        <f t="shared" si="8"/>
        <v>1.853</v>
      </c>
      <c r="T8" s="53">
        <f t="shared" si="8"/>
        <v>1.909</v>
      </c>
      <c r="U8" s="53">
        <f t="shared" si="8"/>
        <v>1.9079999999999999</v>
      </c>
      <c r="V8" s="53">
        <f t="shared" si="8"/>
        <v>1.9039999999999999</v>
      </c>
      <c r="W8" s="53">
        <f t="shared" si="8"/>
        <v>1.8580000000000001</v>
      </c>
      <c r="X8" s="53">
        <f t="shared" si="8"/>
        <v>1.831</v>
      </c>
      <c r="Y8" s="53">
        <f t="shared" si="8"/>
        <v>1.956</v>
      </c>
      <c r="Z8" s="63">
        <f t="shared" si="8"/>
        <v>2.0739999999999998</v>
      </c>
      <c r="AA8" s="53">
        <f t="shared" si="8"/>
        <v>2.1280000000000001</v>
      </c>
      <c r="AB8" s="53">
        <f t="shared" si="8"/>
        <v>2.1340000000000003</v>
      </c>
      <c r="AC8" s="53">
        <f t="shared" si="8"/>
        <v>2.0209999999999999</v>
      </c>
      <c r="AD8" s="53">
        <f t="shared" si="8"/>
        <v>1.9460000000000002</v>
      </c>
      <c r="AE8" s="53">
        <f t="shared" si="8"/>
        <v>1.768</v>
      </c>
      <c r="AF8" s="53">
        <f t="shared" si="8"/>
        <v>1.589</v>
      </c>
      <c r="AG8" s="30">
        <f t="shared" si="1"/>
        <v>2.1340000000000003</v>
      </c>
      <c r="AH8" s="71"/>
      <c r="AI8" s="30"/>
      <c r="AJ8" s="18">
        <f>HLOOKUP(AM8,$I$2:$AF$31,ROW(8:8)-1)</f>
        <v>1.9079999999999999</v>
      </c>
      <c r="AK8" s="31">
        <f>HLOOKUP(AM8,' Реактивная ЮУ'!$I$2:$AF$31,ROW(8:8)-1)</f>
        <v>0.36499999999999999</v>
      </c>
      <c r="AL8" s="20">
        <f t="shared" si="2"/>
        <v>1.9425985174502733</v>
      </c>
      <c r="AM8" s="42">
        <f t="shared" si="5"/>
        <v>13</v>
      </c>
      <c r="AN8" s="35">
        <f t="shared" si="3"/>
        <v>112.2</v>
      </c>
    </row>
    <row r="9" spans="1:57" ht="14.25" x14ac:dyDescent="0.2">
      <c r="A9" s="12" t="s">
        <v>37</v>
      </c>
      <c r="B9" s="12" t="s">
        <v>38</v>
      </c>
      <c r="C9" s="12" t="s">
        <v>3</v>
      </c>
      <c r="D9" s="12" t="s">
        <v>17</v>
      </c>
      <c r="E9" s="11">
        <v>110</v>
      </c>
      <c r="F9" s="28" t="s">
        <v>39</v>
      </c>
      <c r="G9" s="11">
        <v>6</v>
      </c>
      <c r="H9" s="11" t="s">
        <v>2</v>
      </c>
      <c r="I9" s="54">
        <f t="shared" ref="I9:AF9" si="9">SUM(I17:I22)</f>
        <v>1.645</v>
      </c>
      <c r="J9" s="54">
        <f t="shared" si="9"/>
        <v>1.482</v>
      </c>
      <c r="K9" s="54">
        <f t="shared" si="9"/>
        <v>1.4119999999999999</v>
      </c>
      <c r="L9" s="63">
        <f t="shared" si="9"/>
        <v>1.403</v>
      </c>
      <c r="M9" s="54">
        <f t="shared" si="9"/>
        <v>1.4060000000000001</v>
      </c>
      <c r="N9" s="54">
        <f t="shared" si="9"/>
        <v>1.542</v>
      </c>
      <c r="O9" s="54">
        <f t="shared" si="9"/>
        <v>1.9449999999999998</v>
      </c>
      <c r="P9" s="54">
        <f t="shared" si="9"/>
        <v>2.4820000000000002</v>
      </c>
      <c r="Q9" s="63">
        <f t="shared" si="9"/>
        <v>2.8680000000000003</v>
      </c>
      <c r="R9" s="54">
        <f t="shared" si="9"/>
        <v>2.9790000000000001</v>
      </c>
      <c r="S9" s="54">
        <f t="shared" si="9"/>
        <v>3.1850000000000001</v>
      </c>
      <c r="T9" s="54">
        <f t="shared" si="9"/>
        <v>3.2359999999999998</v>
      </c>
      <c r="U9" s="54">
        <f t="shared" si="9"/>
        <v>3.254</v>
      </c>
      <c r="V9" s="54">
        <f t="shared" si="9"/>
        <v>3.1150000000000002</v>
      </c>
      <c r="W9" s="54">
        <f t="shared" si="9"/>
        <v>3.089</v>
      </c>
      <c r="X9" s="54">
        <f t="shared" si="9"/>
        <v>2.9820000000000002</v>
      </c>
      <c r="Y9" s="54">
        <f t="shared" si="9"/>
        <v>2.8970000000000002</v>
      </c>
      <c r="Z9" s="63">
        <f t="shared" si="9"/>
        <v>2.8520000000000003</v>
      </c>
      <c r="AA9" s="54">
        <f t="shared" si="9"/>
        <v>2.7720000000000002</v>
      </c>
      <c r="AB9" s="54">
        <f t="shared" si="9"/>
        <v>2.6100000000000003</v>
      </c>
      <c r="AC9" s="54">
        <f t="shared" si="9"/>
        <v>2.4819999999999998</v>
      </c>
      <c r="AD9" s="54">
        <f t="shared" si="9"/>
        <v>2.42</v>
      </c>
      <c r="AE9" s="54">
        <f t="shared" si="9"/>
        <v>2.1819999999999999</v>
      </c>
      <c r="AF9" s="54">
        <f t="shared" si="9"/>
        <v>1.9059999999999999</v>
      </c>
      <c r="AG9" s="30">
        <f t="shared" si="1"/>
        <v>3.254</v>
      </c>
      <c r="AH9" s="71"/>
      <c r="AI9" s="30"/>
      <c r="AJ9" s="18">
        <f>HLOOKUP(AM9,$I$2:$AF$31,ROW(9:9)-1)</f>
        <v>3.254</v>
      </c>
      <c r="AK9" s="31">
        <f>HLOOKUP(AM9,' Реактивная ЮУ'!$I$2:$AF$31,ROW(9:9)-1)</f>
        <v>1.2590000000000001</v>
      </c>
      <c r="AL9" s="20">
        <f t="shared" si="2"/>
        <v>3.489068213721251</v>
      </c>
      <c r="AM9" s="42">
        <f t="shared" si="5"/>
        <v>13</v>
      </c>
      <c r="AN9" s="35">
        <f t="shared" si="3"/>
        <v>335.7</v>
      </c>
    </row>
    <row r="10" spans="1:57" ht="14.25" x14ac:dyDescent="0.2">
      <c r="A10" s="12" t="s">
        <v>37</v>
      </c>
      <c r="B10" s="12" t="s">
        <v>38</v>
      </c>
      <c r="C10" s="12" t="s">
        <v>3</v>
      </c>
      <c r="D10" s="12" t="s">
        <v>17</v>
      </c>
      <c r="E10" s="11">
        <v>110</v>
      </c>
      <c r="F10" s="28" t="s">
        <v>39</v>
      </c>
      <c r="G10" s="11">
        <v>6</v>
      </c>
      <c r="H10" s="11" t="s">
        <v>2</v>
      </c>
      <c r="I10" s="54">
        <f t="shared" ref="I10:AF10" si="10">SUM(I23:I31)</f>
        <v>3.3140000000000001</v>
      </c>
      <c r="J10" s="54">
        <f t="shared" si="10"/>
        <v>3.0900000000000003</v>
      </c>
      <c r="K10" s="54">
        <f t="shared" si="10"/>
        <v>2.9800000000000004</v>
      </c>
      <c r="L10" s="63">
        <f t="shared" si="10"/>
        <v>2.9529999999999998</v>
      </c>
      <c r="M10" s="54">
        <f t="shared" si="10"/>
        <v>2.9090000000000003</v>
      </c>
      <c r="N10" s="54">
        <f t="shared" si="10"/>
        <v>3.0929999999999995</v>
      </c>
      <c r="O10" s="54">
        <f t="shared" si="10"/>
        <v>3.8189999999999991</v>
      </c>
      <c r="P10" s="54">
        <f t="shared" si="10"/>
        <v>4.806</v>
      </c>
      <c r="Q10" s="63">
        <f t="shared" si="10"/>
        <v>5.7279999999999998</v>
      </c>
      <c r="R10" s="54">
        <f t="shared" si="10"/>
        <v>6.0679999999999996</v>
      </c>
      <c r="S10" s="54">
        <f t="shared" si="10"/>
        <v>6.4420000000000002</v>
      </c>
      <c r="T10" s="54">
        <f t="shared" si="10"/>
        <v>6.3629999999999995</v>
      </c>
      <c r="U10" s="54">
        <f t="shared" si="10"/>
        <v>6.3870000000000005</v>
      </c>
      <c r="V10" s="54">
        <f t="shared" si="10"/>
        <v>6.2030000000000003</v>
      </c>
      <c r="W10" s="54">
        <f t="shared" si="10"/>
        <v>6.1330000000000009</v>
      </c>
      <c r="X10" s="54">
        <f t="shared" si="10"/>
        <v>5.99</v>
      </c>
      <c r="Y10" s="54">
        <f t="shared" si="10"/>
        <v>5.9240000000000004</v>
      </c>
      <c r="Z10" s="63">
        <f t="shared" si="10"/>
        <v>5.8030000000000008</v>
      </c>
      <c r="AA10" s="54">
        <f t="shared" si="10"/>
        <v>5.5519999999999996</v>
      </c>
      <c r="AB10" s="54">
        <f t="shared" si="10"/>
        <v>5.3479999999999999</v>
      </c>
      <c r="AC10" s="54">
        <f t="shared" si="10"/>
        <v>4.9359999999999991</v>
      </c>
      <c r="AD10" s="54">
        <f t="shared" si="10"/>
        <v>4.6779999999999999</v>
      </c>
      <c r="AE10" s="54">
        <f t="shared" si="10"/>
        <v>4.2870000000000008</v>
      </c>
      <c r="AF10" s="54">
        <f t="shared" si="10"/>
        <v>3.7269999999999994</v>
      </c>
      <c r="AG10" s="30">
        <f t="shared" si="1"/>
        <v>6.4420000000000002</v>
      </c>
      <c r="AH10" s="71"/>
      <c r="AI10" s="30"/>
      <c r="AJ10" s="18">
        <f>HLOOKUP(AM10,$I$2:$AF$31,ROW(10:10)-1)</f>
        <v>6.3870000000000005</v>
      </c>
      <c r="AK10" s="31">
        <f>HLOOKUP(AM10,' Реактивная ЮУ'!$I$2:$AF$31,ROW(10:10)-1)</f>
        <v>2.0959999999999996</v>
      </c>
      <c r="AL10" s="20">
        <f t="shared" si="2"/>
        <v>6.7221265236530625</v>
      </c>
      <c r="AM10" s="42">
        <f t="shared" si="5"/>
        <v>13</v>
      </c>
      <c r="AN10" s="35">
        <f t="shared" si="3"/>
        <v>646.79999999999995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3" customFormat="1" ht="14.25" x14ac:dyDescent="0.2">
      <c r="A11" s="12" t="s">
        <v>37</v>
      </c>
      <c r="B11" s="12" t="s">
        <v>38</v>
      </c>
      <c r="C11" s="12" t="s">
        <v>3</v>
      </c>
      <c r="D11" s="12" t="s">
        <v>17</v>
      </c>
      <c r="E11" s="8">
        <v>110</v>
      </c>
      <c r="F11" s="8" t="s">
        <v>40</v>
      </c>
      <c r="G11" s="8">
        <v>10</v>
      </c>
      <c r="H11" s="8" t="s">
        <v>8</v>
      </c>
      <c r="I11" s="65">
        <v>5.0000000000000001E-3</v>
      </c>
      <c r="J11" s="65">
        <v>5.0000000000000001E-3</v>
      </c>
      <c r="K11" s="65">
        <v>5.0000000000000001E-3</v>
      </c>
      <c r="L11" s="60">
        <v>5.0000000000000001E-3</v>
      </c>
      <c r="M11" s="65">
        <v>5.0000000000000001E-3</v>
      </c>
      <c r="N11" s="65">
        <v>5.0000000000000001E-3</v>
      </c>
      <c r="O11" s="65">
        <v>0</v>
      </c>
      <c r="P11" s="65">
        <v>9.7000000000000003E-2</v>
      </c>
      <c r="Q11" s="60">
        <v>0.124</v>
      </c>
      <c r="R11" s="65">
        <v>0.127</v>
      </c>
      <c r="S11" s="65">
        <v>0.122</v>
      </c>
      <c r="T11" s="65">
        <v>0.12</v>
      </c>
      <c r="U11" s="65">
        <v>0.11799999999999999</v>
      </c>
      <c r="V11" s="65">
        <v>0.128</v>
      </c>
      <c r="W11" s="65">
        <v>0.13</v>
      </c>
      <c r="X11" s="65">
        <v>0.12</v>
      </c>
      <c r="Y11" s="65">
        <v>7.8E-2</v>
      </c>
      <c r="Z11" s="60">
        <v>6.5000000000000002E-2</v>
      </c>
      <c r="AA11" s="65">
        <v>5.8000000000000003E-2</v>
      </c>
      <c r="AB11" s="65">
        <v>0.05</v>
      </c>
      <c r="AC11" s="65">
        <v>0.04</v>
      </c>
      <c r="AD11" s="65">
        <v>3.2000000000000001E-2</v>
      </c>
      <c r="AE11" s="65">
        <v>5.0000000000000001E-3</v>
      </c>
      <c r="AF11" s="65">
        <v>5.0000000000000001E-3</v>
      </c>
      <c r="AG11" s="30">
        <f t="shared" si="1"/>
        <v>0.13</v>
      </c>
      <c r="AH11" s="71"/>
      <c r="AI11" s="30"/>
      <c r="AJ11" s="18">
        <f>HLOOKUP(AM11,$I$2:$AF$31,ROW(11:11)-1)</f>
        <v>0.11799999999999999</v>
      </c>
      <c r="AK11" s="31">
        <f>HLOOKUP(AM11,' Реактивная ЮУ'!$I$2:$AF$31,ROW(11:11)-1)</f>
        <v>0.11</v>
      </c>
      <c r="AL11" s="20">
        <f t="shared" si="2"/>
        <v>0.16131955864060624</v>
      </c>
      <c r="AM11" s="42">
        <f t="shared" si="5"/>
        <v>13</v>
      </c>
      <c r="AN11" s="35">
        <f t="shared" si="3"/>
        <v>9.3000000000000007</v>
      </c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ht="14.25" x14ac:dyDescent="0.2">
      <c r="A12" s="12" t="s">
        <v>37</v>
      </c>
      <c r="B12" s="12" t="s">
        <v>38</v>
      </c>
      <c r="C12" s="12" t="s">
        <v>3</v>
      </c>
      <c r="D12" s="12" t="s">
        <v>17</v>
      </c>
      <c r="E12" s="8">
        <v>110</v>
      </c>
      <c r="F12" s="8" t="s">
        <v>40</v>
      </c>
      <c r="G12" s="8">
        <v>10</v>
      </c>
      <c r="H12" s="8" t="s">
        <v>12</v>
      </c>
      <c r="I12" s="65">
        <v>0.71699999999999997</v>
      </c>
      <c r="J12" s="65">
        <v>0.64600000000000002</v>
      </c>
      <c r="K12" s="65">
        <v>0.60299999999999998</v>
      </c>
      <c r="L12" s="60">
        <v>0.58199999999999996</v>
      </c>
      <c r="M12" s="65">
        <v>0.57399999999999995</v>
      </c>
      <c r="N12" s="65">
        <v>0.59499999999999997</v>
      </c>
      <c r="O12" s="65">
        <v>0.69399999999999995</v>
      </c>
      <c r="P12" s="65">
        <v>0.86899999999999999</v>
      </c>
      <c r="Q12" s="60">
        <v>0.85099999999999998</v>
      </c>
      <c r="R12" s="65">
        <v>0.878</v>
      </c>
      <c r="S12" s="65">
        <v>0.92900000000000005</v>
      </c>
      <c r="T12" s="65">
        <v>0.93799999999999994</v>
      </c>
      <c r="U12" s="65">
        <v>0.95599999999999996</v>
      </c>
      <c r="V12" s="65">
        <v>0.96299999999999997</v>
      </c>
      <c r="W12" s="65">
        <v>0.94399999999999995</v>
      </c>
      <c r="X12" s="65">
        <v>0.96799999999999997</v>
      </c>
      <c r="Y12" s="65">
        <v>1.016</v>
      </c>
      <c r="Z12" s="60">
        <v>1.1080000000000001</v>
      </c>
      <c r="AA12" s="65">
        <v>1.198</v>
      </c>
      <c r="AB12" s="65">
        <v>1.256</v>
      </c>
      <c r="AC12" s="65">
        <v>1.242</v>
      </c>
      <c r="AD12" s="65">
        <v>1.1579999999999999</v>
      </c>
      <c r="AE12" s="65">
        <v>1.014</v>
      </c>
      <c r="AF12" s="65">
        <v>0.84599999999999997</v>
      </c>
      <c r="AG12" s="30">
        <f t="shared" si="1"/>
        <v>1.256</v>
      </c>
      <c r="AH12" s="71"/>
      <c r="AI12" s="30"/>
      <c r="AJ12" s="18">
        <f>HLOOKUP(AM12,$I$2:$AF$31,ROW(12:12)-1)</f>
        <v>0.95599999999999996</v>
      </c>
      <c r="AK12" s="31">
        <f>HLOOKUP(AM12,' Реактивная ЮУ'!$I$2:$AF$31,ROW(12:12)-1)</f>
        <v>6.4000000000000001E-2</v>
      </c>
      <c r="AL12" s="20">
        <f t="shared" si="2"/>
        <v>0.95813986452918243</v>
      </c>
      <c r="AM12" s="42">
        <f t="shared" si="5"/>
        <v>13</v>
      </c>
      <c r="AN12" s="35">
        <f t="shared" si="3"/>
        <v>55.3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3" customFormat="1" ht="14.25" x14ac:dyDescent="0.2">
      <c r="A13" s="12" t="s">
        <v>37</v>
      </c>
      <c r="B13" s="12" t="s">
        <v>38</v>
      </c>
      <c r="C13" s="12" t="s">
        <v>3</v>
      </c>
      <c r="D13" s="12" t="s">
        <v>17</v>
      </c>
      <c r="E13" s="8">
        <v>110</v>
      </c>
      <c r="F13" s="8" t="s">
        <v>40</v>
      </c>
      <c r="G13" s="8">
        <v>10</v>
      </c>
      <c r="H13" s="8" t="s">
        <v>9</v>
      </c>
      <c r="I13" s="65">
        <v>0.84199999999999997</v>
      </c>
      <c r="J13" s="65">
        <v>0.79600000000000004</v>
      </c>
      <c r="K13" s="65">
        <v>0.78200000000000003</v>
      </c>
      <c r="L13" s="60">
        <v>0.76600000000000001</v>
      </c>
      <c r="M13" s="65">
        <v>0.76300000000000001</v>
      </c>
      <c r="N13" s="65">
        <v>0.77700000000000002</v>
      </c>
      <c r="O13" s="65">
        <v>0.83699999999999997</v>
      </c>
      <c r="P13" s="65">
        <v>0.97899999999999998</v>
      </c>
      <c r="Q13" s="60">
        <v>1.03</v>
      </c>
      <c r="R13" s="65">
        <v>1.0940000000000001</v>
      </c>
      <c r="S13" s="65">
        <v>1.1379999999999999</v>
      </c>
      <c r="T13" s="65">
        <v>1.1659999999999999</v>
      </c>
      <c r="U13" s="65">
        <v>1.224</v>
      </c>
      <c r="V13" s="65">
        <v>1.179</v>
      </c>
      <c r="W13" s="65">
        <v>1.1459999999999999</v>
      </c>
      <c r="X13" s="65">
        <v>1.1379999999999999</v>
      </c>
      <c r="Y13" s="65">
        <v>1.19</v>
      </c>
      <c r="Z13" s="60">
        <v>1.2649999999999999</v>
      </c>
      <c r="AA13" s="65">
        <v>1.228</v>
      </c>
      <c r="AB13" s="65">
        <v>1.2170000000000001</v>
      </c>
      <c r="AC13" s="65">
        <v>1.18</v>
      </c>
      <c r="AD13" s="65">
        <v>1.123</v>
      </c>
      <c r="AE13" s="65">
        <v>1.036</v>
      </c>
      <c r="AF13" s="65">
        <v>0.95199999999999996</v>
      </c>
      <c r="AG13" s="30">
        <f t="shared" si="1"/>
        <v>1.2649999999999999</v>
      </c>
      <c r="AH13" s="71"/>
      <c r="AI13" s="30"/>
      <c r="AJ13" s="18">
        <f>HLOOKUP(AM13,$I$2:$AF$31,ROW(13:13)-1)</f>
        <v>1.224</v>
      </c>
      <c r="AK13" s="31">
        <f>HLOOKUP(AM13,' Реактивная ЮУ'!$I$2:$AF$31,ROW(13:13)-1)</f>
        <v>0.34599999999999997</v>
      </c>
      <c r="AL13" s="20">
        <f t="shared" si="2"/>
        <v>1.2719638359639003</v>
      </c>
      <c r="AM13" s="42">
        <f t="shared" si="5"/>
        <v>13</v>
      </c>
      <c r="AN13" s="35">
        <f t="shared" si="3"/>
        <v>73.400000000000006</v>
      </c>
    </row>
    <row r="14" spans="1:57" s="3" customFormat="1" ht="14.25" x14ac:dyDescent="0.2">
      <c r="A14" s="12" t="s">
        <v>37</v>
      </c>
      <c r="B14" s="12" t="s">
        <v>38</v>
      </c>
      <c r="C14" s="12" t="s">
        <v>3</v>
      </c>
      <c r="D14" s="12" t="s">
        <v>17</v>
      </c>
      <c r="E14" s="9">
        <v>110</v>
      </c>
      <c r="F14" s="9" t="s">
        <v>40</v>
      </c>
      <c r="G14" s="9">
        <v>10</v>
      </c>
      <c r="H14" s="9" t="s">
        <v>4</v>
      </c>
      <c r="I14" s="65">
        <v>0</v>
      </c>
      <c r="J14" s="65">
        <v>0</v>
      </c>
      <c r="K14" s="65">
        <v>0</v>
      </c>
      <c r="L14" s="60">
        <v>0</v>
      </c>
      <c r="M14" s="65">
        <v>0</v>
      </c>
      <c r="N14" s="65">
        <v>0</v>
      </c>
      <c r="O14" s="65">
        <v>0</v>
      </c>
      <c r="P14" s="65">
        <v>0</v>
      </c>
      <c r="Q14" s="60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0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30">
        <f t="shared" si="1"/>
        <v>0</v>
      </c>
      <c r="AH14" s="71"/>
      <c r="AI14" s="30"/>
      <c r="AJ14" s="18">
        <f>HLOOKUP(AM14,$I$2:$AF$31,ROW(14:14)-1)</f>
        <v>0</v>
      </c>
      <c r="AK14" s="31">
        <f>HLOOKUP(AM14,' Реактивная ЮУ'!$I$2:$AF$31,ROW(14:14)-1)</f>
        <v>0</v>
      </c>
      <c r="AL14" s="20">
        <f t="shared" si="2"/>
        <v>0</v>
      </c>
      <c r="AM14" s="42">
        <f t="shared" si="5"/>
        <v>13</v>
      </c>
      <c r="AN14" s="35">
        <f t="shared" si="3"/>
        <v>0</v>
      </c>
    </row>
    <row r="15" spans="1:57" s="3" customFormat="1" ht="14.25" x14ac:dyDescent="0.2">
      <c r="A15" s="12" t="s">
        <v>37</v>
      </c>
      <c r="B15" s="12" t="s">
        <v>38</v>
      </c>
      <c r="C15" s="12" t="s">
        <v>3</v>
      </c>
      <c r="D15" s="12" t="s">
        <v>17</v>
      </c>
      <c r="E15" s="9">
        <v>110</v>
      </c>
      <c r="F15" s="9" t="s">
        <v>40</v>
      </c>
      <c r="G15" s="9">
        <v>10</v>
      </c>
      <c r="H15" s="9" t="s">
        <v>14</v>
      </c>
      <c r="I15" s="65">
        <v>0.92900000000000005</v>
      </c>
      <c r="J15" s="65">
        <v>0.88800000000000001</v>
      </c>
      <c r="K15" s="65">
        <v>0.86099999999999999</v>
      </c>
      <c r="L15" s="60">
        <v>0.85199999999999998</v>
      </c>
      <c r="M15" s="65">
        <v>0.872</v>
      </c>
      <c r="N15" s="65">
        <v>0.88</v>
      </c>
      <c r="O15" s="65">
        <v>0.93200000000000005</v>
      </c>
      <c r="P15" s="65">
        <v>1.0069999999999999</v>
      </c>
      <c r="Q15" s="60">
        <v>1.0509999999999999</v>
      </c>
      <c r="R15" s="65">
        <v>1.107</v>
      </c>
      <c r="S15" s="65">
        <v>1.139</v>
      </c>
      <c r="T15" s="65">
        <v>1.147</v>
      </c>
      <c r="U15" s="65">
        <v>1.1359999999999999</v>
      </c>
      <c r="V15" s="65">
        <v>1.1359999999999999</v>
      </c>
      <c r="W15" s="65">
        <v>1.1240000000000001</v>
      </c>
      <c r="X15" s="65">
        <v>1.093</v>
      </c>
      <c r="Y15" s="65">
        <v>1.175</v>
      </c>
      <c r="Z15" s="60">
        <v>1.238</v>
      </c>
      <c r="AA15" s="65">
        <v>1.258</v>
      </c>
      <c r="AB15" s="65">
        <v>1.2470000000000001</v>
      </c>
      <c r="AC15" s="65">
        <v>1.1990000000000001</v>
      </c>
      <c r="AD15" s="65">
        <v>1.165</v>
      </c>
      <c r="AE15" s="65">
        <v>1.083</v>
      </c>
      <c r="AF15" s="65">
        <v>0.99399999999999999</v>
      </c>
      <c r="AG15" s="30">
        <f t="shared" si="1"/>
        <v>1.258</v>
      </c>
      <c r="AH15" s="71"/>
      <c r="AI15" s="30"/>
      <c r="AJ15" s="18">
        <f>HLOOKUP(AM15,$I$2:$AF$31,ROW(15:15)-1)</f>
        <v>1.1359999999999999</v>
      </c>
      <c r="AK15" s="31">
        <f>HLOOKUP(AM15,' Реактивная ЮУ'!$I$2:$AF$31,ROW(15:15)-1)</f>
        <v>0.32800000000000001</v>
      </c>
      <c r="AL15" s="20">
        <f t="shared" si="2"/>
        <v>1.1824043301679843</v>
      </c>
      <c r="AM15" s="42">
        <f t="shared" si="5"/>
        <v>13</v>
      </c>
      <c r="AN15" s="35">
        <f t="shared" si="3"/>
        <v>68.3</v>
      </c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4.25" x14ac:dyDescent="0.2">
      <c r="A16" s="12" t="s">
        <v>37</v>
      </c>
      <c r="B16" s="12" t="s">
        <v>38</v>
      </c>
      <c r="C16" s="12" t="s">
        <v>3</v>
      </c>
      <c r="D16" s="12" t="s">
        <v>17</v>
      </c>
      <c r="E16" s="9">
        <v>110</v>
      </c>
      <c r="F16" s="9" t="s">
        <v>40</v>
      </c>
      <c r="G16" s="9">
        <v>10</v>
      </c>
      <c r="H16" s="9" t="s">
        <v>15</v>
      </c>
      <c r="I16" s="65">
        <v>0.52600000000000002</v>
      </c>
      <c r="J16" s="65">
        <v>0.48</v>
      </c>
      <c r="K16" s="65">
        <v>0.45900000000000002</v>
      </c>
      <c r="L16" s="60">
        <v>0.44600000000000001</v>
      </c>
      <c r="M16" s="65">
        <v>0.44400000000000001</v>
      </c>
      <c r="N16" s="65">
        <v>0.45900000000000002</v>
      </c>
      <c r="O16" s="65">
        <v>0.53400000000000003</v>
      </c>
      <c r="P16" s="65">
        <v>0.64800000000000002</v>
      </c>
      <c r="Q16" s="60">
        <v>0.68100000000000005</v>
      </c>
      <c r="R16" s="65">
        <v>0.70699999999999996</v>
      </c>
      <c r="S16" s="65">
        <v>0.71399999999999997</v>
      </c>
      <c r="T16" s="65">
        <v>0.76200000000000001</v>
      </c>
      <c r="U16" s="65">
        <v>0.77200000000000002</v>
      </c>
      <c r="V16" s="65">
        <v>0.76800000000000002</v>
      </c>
      <c r="W16" s="65">
        <v>0.73399999999999999</v>
      </c>
      <c r="X16" s="65">
        <v>0.73799999999999999</v>
      </c>
      <c r="Y16" s="65">
        <v>0.78100000000000003</v>
      </c>
      <c r="Z16" s="60">
        <v>0.83599999999999997</v>
      </c>
      <c r="AA16" s="65">
        <v>0.87</v>
      </c>
      <c r="AB16" s="65">
        <v>0.88700000000000001</v>
      </c>
      <c r="AC16" s="65">
        <v>0.82199999999999995</v>
      </c>
      <c r="AD16" s="65">
        <v>0.78100000000000003</v>
      </c>
      <c r="AE16" s="65">
        <v>0.68500000000000005</v>
      </c>
      <c r="AF16" s="65">
        <v>0.59499999999999997</v>
      </c>
      <c r="AG16" s="30">
        <f t="shared" si="1"/>
        <v>0.88700000000000001</v>
      </c>
      <c r="AH16" s="71"/>
      <c r="AI16" s="30"/>
      <c r="AJ16" s="18">
        <f>HLOOKUP(AM16,$I$2:$AF$31,ROW(16:16)-1)</f>
        <v>0.77200000000000002</v>
      </c>
      <c r="AK16" s="31">
        <f>HLOOKUP(AM16,' Реактивная ЮУ'!$I$2:$AF$31,ROW(16:16)-1)</f>
        <v>3.6999999999999998E-2</v>
      </c>
      <c r="AL16" s="20">
        <f t="shared" si="2"/>
        <v>0.77288614944246481</v>
      </c>
      <c r="AM16" s="42">
        <f t="shared" si="5"/>
        <v>13</v>
      </c>
      <c r="AN16" s="35">
        <f t="shared" si="3"/>
        <v>44.6</v>
      </c>
    </row>
    <row r="17" spans="1:57" ht="14.25" x14ac:dyDescent="0.2">
      <c r="A17" s="12" t="s">
        <v>37</v>
      </c>
      <c r="B17" s="12" t="s">
        <v>38</v>
      </c>
      <c r="C17" s="12" t="s">
        <v>3</v>
      </c>
      <c r="D17" s="12" t="s">
        <v>17</v>
      </c>
      <c r="E17" s="8">
        <v>110</v>
      </c>
      <c r="F17" s="8" t="s">
        <v>40</v>
      </c>
      <c r="G17" s="8">
        <v>6</v>
      </c>
      <c r="H17" s="8" t="s">
        <v>23</v>
      </c>
      <c r="I17" s="65">
        <v>0.97799999999999998</v>
      </c>
      <c r="J17" s="65">
        <v>0.86399999999999999</v>
      </c>
      <c r="K17" s="65">
        <v>0.81799999999999995</v>
      </c>
      <c r="L17" s="60">
        <v>0.8</v>
      </c>
      <c r="M17" s="65">
        <v>0.80400000000000005</v>
      </c>
      <c r="N17" s="65">
        <v>0.92800000000000005</v>
      </c>
      <c r="O17" s="65">
        <v>1.073</v>
      </c>
      <c r="P17" s="65">
        <v>1.298</v>
      </c>
      <c r="Q17" s="60">
        <v>1.4810000000000001</v>
      </c>
      <c r="R17" s="65">
        <v>1.5609999999999999</v>
      </c>
      <c r="S17" s="65">
        <v>1.5920000000000001</v>
      </c>
      <c r="T17" s="65">
        <v>1.5740000000000001</v>
      </c>
      <c r="U17" s="65">
        <v>1.5840000000000001</v>
      </c>
      <c r="V17" s="65">
        <v>1.5369999999999999</v>
      </c>
      <c r="W17" s="65">
        <v>1.5069999999999999</v>
      </c>
      <c r="X17" s="65">
        <v>1.5229999999999999</v>
      </c>
      <c r="Y17" s="65">
        <v>1.65</v>
      </c>
      <c r="Z17" s="60">
        <v>1.7330000000000001</v>
      </c>
      <c r="AA17" s="65">
        <v>1.7090000000000001</v>
      </c>
      <c r="AB17" s="65">
        <v>1.7190000000000001</v>
      </c>
      <c r="AC17" s="65">
        <v>1.6339999999999999</v>
      </c>
      <c r="AD17" s="65">
        <v>1.5549999999999999</v>
      </c>
      <c r="AE17" s="65">
        <v>1.3640000000000001</v>
      </c>
      <c r="AF17" s="65">
        <v>1.1659999999999999</v>
      </c>
      <c r="AG17" s="30">
        <f t="shared" si="1"/>
        <v>1.7330000000000001</v>
      </c>
      <c r="AH17" s="71"/>
      <c r="AI17" s="30"/>
      <c r="AJ17" s="18">
        <f>HLOOKUP(AM17,$I$2:$AF$31,ROW(17:17)-1)</f>
        <v>1.5840000000000001</v>
      </c>
      <c r="AK17" s="31">
        <f>HLOOKUP(AM17,' Реактивная ЮУ'!$I$2:$AF$31,ROW(17:17)-1)</f>
        <v>0.45</v>
      </c>
      <c r="AL17" s="20">
        <f t="shared" si="2"/>
        <v>1.646680296839675</v>
      </c>
      <c r="AM17" s="42">
        <f t="shared" si="5"/>
        <v>13</v>
      </c>
      <c r="AN17" s="35">
        <f t="shared" si="3"/>
        <v>158.5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s="3" customFormat="1" ht="14.25" x14ac:dyDescent="0.2">
      <c r="A18" s="12" t="s">
        <v>37</v>
      </c>
      <c r="B18" s="12" t="s">
        <v>38</v>
      </c>
      <c r="C18" s="12" t="s">
        <v>3</v>
      </c>
      <c r="D18" s="12" t="s">
        <v>17</v>
      </c>
      <c r="E18" s="8">
        <v>110</v>
      </c>
      <c r="F18" s="8" t="s">
        <v>40</v>
      </c>
      <c r="G18" s="8">
        <v>6</v>
      </c>
      <c r="H18" s="8" t="s">
        <v>16</v>
      </c>
      <c r="I18" s="65">
        <v>0</v>
      </c>
      <c r="J18" s="65">
        <v>0</v>
      </c>
      <c r="K18" s="65">
        <v>0</v>
      </c>
      <c r="L18" s="60">
        <v>0</v>
      </c>
      <c r="M18" s="65">
        <v>0</v>
      </c>
      <c r="N18" s="65">
        <v>0</v>
      </c>
      <c r="O18" s="65">
        <v>0</v>
      </c>
      <c r="P18" s="65">
        <v>0</v>
      </c>
      <c r="Q18" s="60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0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30">
        <f t="shared" si="1"/>
        <v>0</v>
      </c>
      <c r="AH18" s="71"/>
      <c r="AI18" s="30"/>
      <c r="AJ18" s="18">
        <f>HLOOKUP(AM18,$I$2:$AF$31,ROW(18:18)-1)</f>
        <v>0</v>
      </c>
      <c r="AK18" s="31">
        <f>HLOOKUP(AM18,' Реактивная ЮУ'!$I$2:$AF$31,ROW(18:18)-1)</f>
        <v>0</v>
      </c>
      <c r="AL18" s="20">
        <f t="shared" si="2"/>
        <v>0</v>
      </c>
      <c r="AM18" s="42">
        <f t="shared" si="5"/>
        <v>13</v>
      </c>
      <c r="AN18" s="35">
        <f t="shared" si="3"/>
        <v>0</v>
      </c>
    </row>
    <row r="19" spans="1:57" s="3" customFormat="1" ht="14.25" x14ac:dyDescent="0.2">
      <c r="A19" s="12" t="s">
        <v>37</v>
      </c>
      <c r="B19" s="12" t="s">
        <v>38</v>
      </c>
      <c r="C19" s="12" t="s">
        <v>3</v>
      </c>
      <c r="D19" s="12" t="s">
        <v>17</v>
      </c>
      <c r="E19" s="8">
        <v>110</v>
      </c>
      <c r="F19" s="8" t="s">
        <v>40</v>
      </c>
      <c r="G19" s="8">
        <v>6</v>
      </c>
      <c r="H19" s="8" t="s">
        <v>18</v>
      </c>
      <c r="I19" s="7"/>
      <c r="J19" s="7"/>
      <c r="K19" s="7"/>
      <c r="L19" s="58"/>
      <c r="M19" s="7"/>
      <c r="N19" s="7"/>
      <c r="O19" s="7"/>
      <c r="P19" s="7"/>
      <c r="Q19" s="58"/>
      <c r="R19" s="7"/>
      <c r="S19" s="7"/>
      <c r="T19" s="7"/>
      <c r="U19" s="7"/>
      <c r="V19" s="7"/>
      <c r="W19" s="7"/>
      <c r="X19" s="7"/>
      <c r="Y19" s="7"/>
      <c r="Z19" s="58"/>
      <c r="AA19" s="7"/>
      <c r="AB19" s="7"/>
      <c r="AC19" s="7"/>
      <c r="AD19" s="7"/>
      <c r="AE19" s="7"/>
      <c r="AF19" s="7"/>
      <c r="AG19" s="30">
        <f t="shared" si="1"/>
        <v>0</v>
      </c>
      <c r="AH19" s="71"/>
      <c r="AI19" s="30"/>
      <c r="AJ19" s="18">
        <f>HLOOKUP(AM19,$I$2:$AF$31,ROW(19:19)-1)</f>
        <v>0</v>
      </c>
      <c r="AK19" s="31">
        <f>HLOOKUP(AM19,' Реактивная ЮУ'!$I$2:$AF$31,ROW(19:19)-1)</f>
        <v>0</v>
      </c>
      <c r="AL19" s="20">
        <f t="shared" si="2"/>
        <v>0</v>
      </c>
      <c r="AM19" s="42">
        <f t="shared" si="5"/>
        <v>13</v>
      </c>
      <c r="AN19" s="35">
        <f t="shared" si="3"/>
        <v>0</v>
      </c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4.25" x14ac:dyDescent="0.2">
      <c r="A20" s="12" t="s">
        <v>37</v>
      </c>
      <c r="B20" s="12" t="s">
        <v>38</v>
      </c>
      <c r="C20" s="12" t="s">
        <v>3</v>
      </c>
      <c r="D20" s="12" t="s">
        <v>17</v>
      </c>
      <c r="E20" s="8">
        <v>110</v>
      </c>
      <c r="F20" s="8" t="s">
        <v>40</v>
      </c>
      <c r="G20" s="8">
        <v>6</v>
      </c>
      <c r="H20" s="8" t="s">
        <v>19</v>
      </c>
      <c r="I20" s="65">
        <v>0</v>
      </c>
      <c r="J20" s="65">
        <v>0</v>
      </c>
      <c r="K20" s="65">
        <v>0</v>
      </c>
      <c r="L20" s="60">
        <v>0</v>
      </c>
      <c r="M20" s="65">
        <v>0</v>
      </c>
      <c r="N20" s="65">
        <v>0</v>
      </c>
      <c r="O20" s="65">
        <v>0</v>
      </c>
      <c r="P20" s="65">
        <v>0</v>
      </c>
      <c r="Q20" s="60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0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30">
        <f t="shared" si="1"/>
        <v>0</v>
      </c>
      <c r="AH20" s="71"/>
      <c r="AI20" s="30"/>
      <c r="AJ20" s="18">
        <f>HLOOKUP(AM20,$I$2:$AF$31,ROW(20:20)-1)</f>
        <v>0</v>
      </c>
      <c r="AK20" s="31">
        <f>HLOOKUP(AM20,' Реактивная ЮУ'!$I$2:$AF$31,ROW(20:20)-1)</f>
        <v>0</v>
      </c>
      <c r="AL20" s="20">
        <f t="shared" si="2"/>
        <v>0</v>
      </c>
      <c r="AM20" s="42">
        <f t="shared" si="5"/>
        <v>13</v>
      </c>
      <c r="AN20" s="35">
        <f t="shared" si="3"/>
        <v>0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s="3" customFormat="1" ht="14.25" x14ac:dyDescent="0.2">
      <c r="A21" s="12" t="s">
        <v>37</v>
      </c>
      <c r="B21" s="12" t="s">
        <v>38</v>
      </c>
      <c r="C21" s="12" t="s">
        <v>3</v>
      </c>
      <c r="D21" s="12" t="s">
        <v>17</v>
      </c>
      <c r="E21" s="8">
        <v>110</v>
      </c>
      <c r="F21" s="8" t="s">
        <v>40</v>
      </c>
      <c r="G21" s="8">
        <v>6</v>
      </c>
      <c r="H21" s="8" t="s">
        <v>20</v>
      </c>
      <c r="I21" s="65">
        <v>0.66700000000000004</v>
      </c>
      <c r="J21" s="65">
        <v>0.61799999999999999</v>
      </c>
      <c r="K21" s="65">
        <v>0.59399999999999997</v>
      </c>
      <c r="L21" s="60">
        <v>0.60299999999999998</v>
      </c>
      <c r="M21" s="65">
        <v>0.60199999999999998</v>
      </c>
      <c r="N21" s="65">
        <v>0.61399999999999999</v>
      </c>
      <c r="O21" s="65">
        <v>0.872</v>
      </c>
      <c r="P21" s="65">
        <v>1.1839999999999999</v>
      </c>
      <c r="Q21" s="60">
        <v>1.387</v>
      </c>
      <c r="R21" s="65">
        <v>1.4179999999999999</v>
      </c>
      <c r="S21" s="65">
        <v>1.593</v>
      </c>
      <c r="T21" s="65">
        <v>1.6619999999999999</v>
      </c>
      <c r="U21" s="65">
        <v>1.67</v>
      </c>
      <c r="V21" s="65">
        <v>1.5780000000000001</v>
      </c>
      <c r="W21" s="65">
        <v>1.5820000000000001</v>
      </c>
      <c r="X21" s="65">
        <v>1.4590000000000001</v>
      </c>
      <c r="Y21" s="65">
        <v>1.2470000000000001</v>
      </c>
      <c r="Z21" s="60">
        <v>1.119</v>
      </c>
      <c r="AA21" s="65">
        <v>1.0629999999999999</v>
      </c>
      <c r="AB21" s="65">
        <v>0.89100000000000001</v>
      </c>
      <c r="AC21" s="65">
        <v>0.84799999999999998</v>
      </c>
      <c r="AD21" s="65">
        <v>0.86499999999999999</v>
      </c>
      <c r="AE21" s="65">
        <v>0.81799999999999995</v>
      </c>
      <c r="AF21" s="65">
        <v>0.74</v>
      </c>
      <c r="AG21" s="30">
        <f t="shared" si="1"/>
        <v>1.67</v>
      </c>
      <c r="AH21" s="71"/>
      <c r="AI21" s="30"/>
      <c r="AJ21" s="18">
        <f>HLOOKUP(AM21,$I$2:$AF$31,ROW(21:21)-1)</f>
        <v>1.67</v>
      </c>
      <c r="AK21" s="31">
        <f>HLOOKUP(AM21,' Реактивная ЮУ'!$I$2:$AF$31,ROW(21:21)-1)</f>
        <v>0.80900000000000005</v>
      </c>
      <c r="AL21" s="20">
        <f t="shared" si="2"/>
        <v>1.8556349317686387</v>
      </c>
      <c r="AM21" s="42">
        <f t="shared" si="5"/>
        <v>13</v>
      </c>
      <c r="AN21" s="35">
        <f t="shared" si="3"/>
        <v>178.6</v>
      </c>
    </row>
    <row r="22" spans="1:57" s="3" customFormat="1" ht="14.25" x14ac:dyDescent="0.2">
      <c r="A22" s="12" t="s">
        <v>37</v>
      </c>
      <c r="B22" s="12" t="s">
        <v>38</v>
      </c>
      <c r="C22" s="12" t="s">
        <v>3</v>
      </c>
      <c r="D22" s="12" t="s">
        <v>17</v>
      </c>
      <c r="E22" s="8">
        <v>110</v>
      </c>
      <c r="F22" s="8" t="s">
        <v>40</v>
      </c>
      <c r="G22" s="8">
        <v>6</v>
      </c>
      <c r="H22" s="8" t="s">
        <v>21</v>
      </c>
      <c r="I22" s="65">
        <v>0</v>
      </c>
      <c r="J22" s="65">
        <v>0</v>
      </c>
      <c r="K22" s="65">
        <v>0</v>
      </c>
      <c r="L22" s="60">
        <v>0</v>
      </c>
      <c r="M22" s="65">
        <v>0</v>
      </c>
      <c r="N22" s="65">
        <v>0</v>
      </c>
      <c r="O22" s="65">
        <v>0</v>
      </c>
      <c r="P22" s="65">
        <v>0</v>
      </c>
      <c r="Q22" s="60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0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30">
        <f t="shared" si="1"/>
        <v>0</v>
      </c>
      <c r="AH22" s="71"/>
      <c r="AI22" s="30"/>
      <c r="AJ22" s="18">
        <f>HLOOKUP(AM22,$I$2:$AF$31,ROW(22:22)-1)</f>
        <v>0</v>
      </c>
      <c r="AK22" s="31">
        <f>HLOOKUP(AM22,' Реактивная ЮУ'!$I$2:$AF$31,ROW(22:22)-1)</f>
        <v>0</v>
      </c>
      <c r="AL22" s="20">
        <f t="shared" si="2"/>
        <v>0</v>
      </c>
      <c r="AM22" s="42">
        <f t="shared" si="5"/>
        <v>13</v>
      </c>
      <c r="AN22" s="35">
        <f t="shared" si="3"/>
        <v>0</v>
      </c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4.25" x14ac:dyDescent="0.2">
      <c r="A23" s="12" t="s">
        <v>37</v>
      </c>
      <c r="B23" s="12" t="s">
        <v>38</v>
      </c>
      <c r="C23" s="12" t="s">
        <v>3</v>
      </c>
      <c r="D23" s="12" t="s">
        <v>17</v>
      </c>
      <c r="E23" s="9">
        <v>110</v>
      </c>
      <c r="F23" s="9" t="s">
        <v>40</v>
      </c>
      <c r="G23" s="9">
        <v>6</v>
      </c>
      <c r="H23" s="9" t="s">
        <v>4</v>
      </c>
      <c r="I23" s="65">
        <v>0.67700000000000005</v>
      </c>
      <c r="J23" s="65">
        <v>0.60399999999999998</v>
      </c>
      <c r="K23" s="65">
        <v>0.57299999999999995</v>
      </c>
      <c r="L23" s="60">
        <v>0.55200000000000005</v>
      </c>
      <c r="M23" s="65">
        <v>0.54400000000000004</v>
      </c>
      <c r="N23" s="65">
        <v>0.58099999999999996</v>
      </c>
      <c r="O23" s="65">
        <v>0.72799999999999998</v>
      </c>
      <c r="P23" s="65">
        <v>0.86199999999999999</v>
      </c>
      <c r="Q23" s="60">
        <v>0.90600000000000003</v>
      </c>
      <c r="R23" s="65">
        <v>0.92</v>
      </c>
      <c r="S23" s="65">
        <v>0.93899999999999995</v>
      </c>
      <c r="T23" s="65">
        <v>0.90900000000000003</v>
      </c>
      <c r="U23" s="65">
        <v>0.90100000000000002</v>
      </c>
      <c r="V23" s="65">
        <v>0.89800000000000002</v>
      </c>
      <c r="W23" s="65">
        <v>0.90600000000000003</v>
      </c>
      <c r="X23" s="65">
        <v>0.91300000000000003</v>
      </c>
      <c r="Y23" s="65">
        <v>1.0129999999999999</v>
      </c>
      <c r="Z23" s="60">
        <v>1.1100000000000001</v>
      </c>
      <c r="AA23" s="65">
        <v>1.1259999999999999</v>
      </c>
      <c r="AB23" s="65">
        <v>1.1399999999999999</v>
      </c>
      <c r="AC23" s="65">
        <v>1.127</v>
      </c>
      <c r="AD23" s="65">
        <v>1.0660000000000001</v>
      </c>
      <c r="AE23" s="65">
        <v>0.94399999999999995</v>
      </c>
      <c r="AF23" s="65">
        <v>0.81399999999999995</v>
      </c>
      <c r="AG23" s="30">
        <f t="shared" si="1"/>
        <v>1.1399999999999999</v>
      </c>
      <c r="AH23" s="71"/>
      <c r="AI23" s="30"/>
      <c r="AJ23" s="18">
        <f>HLOOKUP(AM23,$I$2:$AF$31,ROW(23:23)-1)</f>
        <v>0.90100000000000002</v>
      </c>
      <c r="AK23" s="31">
        <f>HLOOKUP(AM23,' Реактивная ЮУ'!$I$2:$AF$31,ROW(23:23)-1)</f>
        <v>0.30499999999999999</v>
      </c>
      <c r="AL23" s="20">
        <f t="shared" si="2"/>
        <v>0.95122342275618932</v>
      </c>
      <c r="AM23" s="42">
        <f t="shared" si="5"/>
        <v>13</v>
      </c>
      <c r="AN23" s="35">
        <f t="shared" si="3"/>
        <v>91.5</v>
      </c>
    </row>
    <row r="24" spans="1:57" ht="14.25" x14ac:dyDescent="0.2">
      <c r="A24" s="12" t="s">
        <v>37</v>
      </c>
      <c r="B24" s="12" t="s">
        <v>38</v>
      </c>
      <c r="C24" s="12" t="s">
        <v>3</v>
      </c>
      <c r="D24" s="12" t="s">
        <v>17</v>
      </c>
      <c r="E24" s="9">
        <v>110</v>
      </c>
      <c r="F24" s="9" t="s">
        <v>40</v>
      </c>
      <c r="G24" s="9">
        <v>6</v>
      </c>
      <c r="H24" s="9" t="s">
        <v>5</v>
      </c>
      <c r="I24" s="65">
        <v>0.67500000000000004</v>
      </c>
      <c r="J24" s="65">
        <v>0.621</v>
      </c>
      <c r="K24" s="65">
        <v>0.59299999999999997</v>
      </c>
      <c r="L24" s="60">
        <v>0.58699999999999997</v>
      </c>
      <c r="M24" s="65">
        <v>0.57299999999999995</v>
      </c>
      <c r="N24" s="65">
        <v>0.58499999999999996</v>
      </c>
      <c r="O24" s="65">
        <v>0.68400000000000005</v>
      </c>
      <c r="P24" s="65">
        <v>0.81299999999999994</v>
      </c>
      <c r="Q24" s="60">
        <v>0.95299999999999996</v>
      </c>
      <c r="R24" s="65">
        <v>1.038</v>
      </c>
      <c r="S24" s="65">
        <v>1.0640000000000001</v>
      </c>
      <c r="T24" s="65">
        <v>1.115</v>
      </c>
      <c r="U24" s="65">
        <v>1.1479999999999999</v>
      </c>
      <c r="V24" s="65">
        <v>1.105</v>
      </c>
      <c r="W24" s="65">
        <v>1.1120000000000001</v>
      </c>
      <c r="X24" s="65">
        <v>1.099</v>
      </c>
      <c r="Y24" s="65">
        <v>1.125</v>
      </c>
      <c r="Z24" s="60">
        <v>1.141</v>
      </c>
      <c r="AA24" s="65">
        <v>1.1259999999999999</v>
      </c>
      <c r="AB24" s="65">
        <v>1.0609999999999999</v>
      </c>
      <c r="AC24" s="65">
        <v>0.97</v>
      </c>
      <c r="AD24" s="65">
        <v>0.93</v>
      </c>
      <c r="AE24" s="65">
        <v>0.85699999999999998</v>
      </c>
      <c r="AF24" s="65">
        <v>0.76800000000000002</v>
      </c>
      <c r="AG24" s="30">
        <f t="shared" si="1"/>
        <v>1.1479999999999999</v>
      </c>
      <c r="AH24" s="71"/>
      <c r="AI24" s="30"/>
      <c r="AJ24" s="18">
        <f>HLOOKUP(AM24,$I$2:$AF$31,ROW(24:24)-1)</f>
        <v>1.1479999999999999</v>
      </c>
      <c r="AK24" s="31">
        <f>HLOOKUP(AM24,' Реактивная ЮУ'!$I$2:$AF$31,ROW(24:24)-1)</f>
        <v>0.27600000000000002</v>
      </c>
      <c r="AL24" s="20">
        <f t="shared" si="2"/>
        <v>1.1807116498112482</v>
      </c>
      <c r="AM24" s="42">
        <f t="shared" si="5"/>
        <v>13</v>
      </c>
      <c r="AN24" s="35">
        <f t="shared" si="3"/>
        <v>113.6</v>
      </c>
    </row>
    <row r="25" spans="1:57" ht="14.25" x14ac:dyDescent="0.2">
      <c r="A25" s="12" t="s">
        <v>37</v>
      </c>
      <c r="B25" s="12" t="s">
        <v>38</v>
      </c>
      <c r="C25" s="12" t="s">
        <v>3</v>
      </c>
      <c r="D25" s="12" t="s">
        <v>17</v>
      </c>
      <c r="E25" s="9">
        <v>110</v>
      </c>
      <c r="F25" s="9" t="s">
        <v>40</v>
      </c>
      <c r="G25" s="9">
        <v>6</v>
      </c>
      <c r="H25" s="9" t="s">
        <v>10</v>
      </c>
      <c r="I25" s="65">
        <v>0.623</v>
      </c>
      <c r="J25" s="65">
        <v>0.59899999999999998</v>
      </c>
      <c r="K25" s="65">
        <v>0.58099999999999996</v>
      </c>
      <c r="L25" s="60">
        <v>0.58599999999999997</v>
      </c>
      <c r="M25" s="65">
        <v>0.57999999999999996</v>
      </c>
      <c r="N25" s="65">
        <v>0.60399999999999998</v>
      </c>
      <c r="O25" s="65">
        <v>0.72799999999999998</v>
      </c>
      <c r="P25" s="65">
        <v>0.90700000000000003</v>
      </c>
      <c r="Q25" s="60">
        <v>1.1020000000000001</v>
      </c>
      <c r="R25" s="65">
        <v>1.2050000000000001</v>
      </c>
      <c r="S25" s="65">
        <v>1.2430000000000001</v>
      </c>
      <c r="T25" s="65">
        <v>1.206</v>
      </c>
      <c r="U25" s="65">
        <v>1.19</v>
      </c>
      <c r="V25" s="65">
        <v>1.179</v>
      </c>
      <c r="W25" s="65">
        <v>1.1359999999999999</v>
      </c>
      <c r="X25" s="65">
        <v>1.1080000000000001</v>
      </c>
      <c r="Y25" s="65">
        <v>1.1100000000000001</v>
      </c>
      <c r="Z25" s="60">
        <v>1.127</v>
      </c>
      <c r="AA25" s="65">
        <v>1.0840000000000001</v>
      </c>
      <c r="AB25" s="65">
        <v>1.0369999999999999</v>
      </c>
      <c r="AC25" s="65">
        <v>0.92400000000000004</v>
      </c>
      <c r="AD25" s="65">
        <v>0.84599999999999997</v>
      </c>
      <c r="AE25" s="65">
        <v>0.78500000000000003</v>
      </c>
      <c r="AF25" s="65">
        <v>0.67</v>
      </c>
      <c r="AG25" s="30">
        <f t="shared" si="1"/>
        <v>1.2430000000000001</v>
      </c>
      <c r="AH25" s="71"/>
      <c r="AI25" s="30"/>
      <c r="AJ25" s="18">
        <f>HLOOKUP(AM25,$I$2:$AF$31,ROW(25:25)-1)</f>
        <v>1.19</v>
      </c>
      <c r="AK25" s="31">
        <f>HLOOKUP(AM25,' Реактивная ЮУ'!$I$2:$AF$31,ROW(25:25)-1)</f>
        <v>0.314</v>
      </c>
      <c r="AL25" s="20">
        <f t="shared" si="2"/>
        <v>1.2307298647550566</v>
      </c>
      <c r="AM25" s="42">
        <f t="shared" si="5"/>
        <v>13</v>
      </c>
      <c r="AN25" s="35">
        <f t="shared" si="3"/>
        <v>118.4</v>
      </c>
    </row>
    <row r="26" spans="1:57" ht="14.25" x14ac:dyDescent="0.2">
      <c r="A26" s="12" t="s">
        <v>37</v>
      </c>
      <c r="B26" s="12" t="s">
        <v>38</v>
      </c>
      <c r="C26" s="12" t="s">
        <v>3</v>
      </c>
      <c r="D26" s="12" t="s">
        <v>17</v>
      </c>
      <c r="E26" s="9">
        <v>110</v>
      </c>
      <c r="F26" s="9" t="s">
        <v>40</v>
      </c>
      <c r="G26" s="9">
        <v>6</v>
      </c>
      <c r="H26" s="9" t="s">
        <v>6</v>
      </c>
      <c r="I26" s="65">
        <v>0.499</v>
      </c>
      <c r="J26" s="65">
        <v>0.45700000000000002</v>
      </c>
      <c r="K26" s="65">
        <v>0.439</v>
      </c>
      <c r="L26" s="60">
        <v>0.42499999999999999</v>
      </c>
      <c r="M26" s="65">
        <v>0.42299999999999999</v>
      </c>
      <c r="N26" s="65">
        <v>0.47699999999999998</v>
      </c>
      <c r="O26" s="65">
        <v>0.59</v>
      </c>
      <c r="P26" s="65">
        <v>0.73399999999999999</v>
      </c>
      <c r="Q26" s="60">
        <v>0.80400000000000005</v>
      </c>
      <c r="R26" s="65">
        <v>0.80600000000000005</v>
      </c>
      <c r="S26" s="65">
        <v>0.80800000000000005</v>
      </c>
      <c r="T26" s="65">
        <v>0.76900000000000002</v>
      </c>
      <c r="U26" s="65">
        <v>0.76100000000000001</v>
      </c>
      <c r="V26" s="65">
        <v>0.73599999999999999</v>
      </c>
      <c r="W26" s="65">
        <v>0.71799999999999997</v>
      </c>
      <c r="X26" s="65">
        <v>0.745</v>
      </c>
      <c r="Y26" s="65">
        <v>0.80800000000000005</v>
      </c>
      <c r="Z26" s="60">
        <v>0.85</v>
      </c>
      <c r="AA26" s="65">
        <v>0.85</v>
      </c>
      <c r="AB26" s="65">
        <v>0.84099999999999997</v>
      </c>
      <c r="AC26" s="65">
        <v>0.82099999999999995</v>
      </c>
      <c r="AD26" s="65">
        <v>0.78200000000000003</v>
      </c>
      <c r="AE26" s="65">
        <v>0.67500000000000004</v>
      </c>
      <c r="AF26" s="65">
        <v>0.58199999999999996</v>
      </c>
      <c r="AG26" s="30">
        <f t="shared" si="1"/>
        <v>0.85</v>
      </c>
      <c r="AH26" s="71"/>
      <c r="AI26" s="30"/>
      <c r="AJ26" s="18">
        <f>HLOOKUP(AM26,$I$2:$AF$31,ROW(26:26)-1)</f>
        <v>0.76100000000000001</v>
      </c>
      <c r="AK26" s="31">
        <f>HLOOKUP(AM26,' Реактивная ЮУ'!$I$2:$AF$31,ROW(26:26)-1)</f>
        <v>0.25900000000000001</v>
      </c>
      <c r="AL26" s="20">
        <f t="shared" ref="AL26:AL31" si="11">SQRT(AJ26*AJ26+AK26*AK26)</f>
        <v>0.80386690440644459</v>
      </c>
      <c r="AM26" s="42">
        <f t="shared" si="5"/>
        <v>13</v>
      </c>
      <c r="AN26" s="35">
        <f t="shared" ref="AN26:AN31" si="12">ROUND(AL26/SQRT(3)/G26*1000,1)</f>
        <v>77.400000000000006</v>
      </c>
    </row>
    <row r="27" spans="1:57" ht="14.25" x14ac:dyDescent="0.2">
      <c r="A27" s="12" t="s">
        <v>37</v>
      </c>
      <c r="B27" s="12" t="s">
        <v>38</v>
      </c>
      <c r="C27" s="12" t="s">
        <v>3</v>
      </c>
      <c r="D27" s="12" t="s">
        <v>17</v>
      </c>
      <c r="E27" s="9">
        <v>110</v>
      </c>
      <c r="F27" s="9" t="s">
        <v>40</v>
      </c>
      <c r="G27" s="9">
        <v>6</v>
      </c>
      <c r="H27" s="9" t="s">
        <v>22</v>
      </c>
      <c r="I27" s="7"/>
      <c r="J27" s="7"/>
      <c r="K27" s="7"/>
      <c r="L27" s="58"/>
      <c r="M27" s="7"/>
      <c r="N27" s="7"/>
      <c r="O27" s="7"/>
      <c r="P27" s="7"/>
      <c r="Q27" s="58"/>
      <c r="R27" s="7"/>
      <c r="S27" s="7"/>
      <c r="T27" s="7"/>
      <c r="U27" s="7"/>
      <c r="V27" s="7"/>
      <c r="W27" s="7"/>
      <c r="X27" s="7"/>
      <c r="Y27" s="7"/>
      <c r="Z27" s="58"/>
      <c r="AA27" s="7"/>
      <c r="AB27" s="7"/>
      <c r="AC27" s="7"/>
      <c r="AD27" s="7"/>
      <c r="AE27" s="7"/>
      <c r="AF27" s="7"/>
      <c r="AG27" s="30">
        <f t="shared" si="1"/>
        <v>0</v>
      </c>
      <c r="AH27" s="71"/>
      <c r="AI27" s="30"/>
      <c r="AJ27" s="18">
        <f>HLOOKUP(AM27,$I$2:$AF$31,ROW(27:27)-1)</f>
        <v>0</v>
      </c>
      <c r="AK27" s="31">
        <f>HLOOKUP(AM27,' Реактивная ЮУ'!$I$2:$AF$31,ROW(27:27)-1)</f>
        <v>0</v>
      </c>
      <c r="AL27" s="20">
        <f t="shared" si="11"/>
        <v>0</v>
      </c>
      <c r="AM27" s="42">
        <f t="shared" si="5"/>
        <v>13</v>
      </c>
      <c r="AN27" s="35">
        <f t="shared" si="12"/>
        <v>0</v>
      </c>
    </row>
    <row r="28" spans="1:57" ht="14.25" x14ac:dyDescent="0.2">
      <c r="A28" s="12" t="s">
        <v>37</v>
      </c>
      <c r="B28" s="12" t="s">
        <v>38</v>
      </c>
      <c r="C28" s="12" t="s">
        <v>3</v>
      </c>
      <c r="D28" s="12" t="s">
        <v>17</v>
      </c>
      <c r="E28" s="9">
        <v>110</v>
      </c>
      <c r="F28" s="9" t="s">
        <v>40</v>
      </c>
      <c r="G28" s="9">
        <v>6</v>
      </c>
      <c r="H28" s="9" t="s">
        <v>7</v>
      </c>
      <c r="I28" s="65">
        <v>0.151</v>
      </c>
      <c r="J28" s="65">
        <v>0.14499999999999999</v>
      </c>
      <c r="K28" s="65">
        <v>0.14799999999999999</v>
      </c>
      <c r="L28" s="60">
        <v>0.14399999999999999</v>
      </c>
      <c r="M28" s="65">
        <v>0.14000000000000001</v>
      </c>
      <c r="N28" s="65">
        <v>0.14199999999999999</v>
      </c>
      <c r="O28" s="65">
        <v>0.151</v>
      </c>
      <c r="P28" s="65">
        <v>0.217</v>
      </c>
      <c r="Q28" s="60">
        <v>0.30199999999999999</v>
      </c>
      <c r="R28" s="65">
        <v>0.378</v>
      </c>
      <c r="S28" s="65">
        <v>0.436</v>
      </c>
      <c r="T28" s="65">
        <v>0.47</v>
      </c>
      <c r="U28" s="65">
        <v>0.48199999999999998</v>
      </c>
      <c r="V28" s="65">
        <v>0.45700000000000002</v>
      </c>
      <c r="W28" s="65">
        <v>0.48199999999999998</v>
      </c>
      <c r="X28" s="65">
        <v>0.42499999999999999</v>
      </c>
      <c r="Y28" s="65">
        <v>0.38400000000000001</v>
      </c>
      <c r="Z28" s="60">
        <v>0.3</v>
      </c>
      <c r="AA28" s="65">
        <v>0.26</v>
      </c>
      <c r="AB28" s="65">
        <v>0.22700000000000001</v>
      </c>
      <c r="AC28" s="65">
        <v>0.20899999999999999</v>
      </c>
      <c r="AD28" s="65">
        <v>0.19400000000000001</v>
      </c>
      <c r="AE28" s="65">
        <v>0.18099999999999999</v>
      </c>
      <c r="AF28" s="65">
        <v>0.154</v>
      </c>
      <c r="AG28" s="30">
        <f t="shared" si="1"/>
        <v>0.48199999999999998</v>
      </c>
      <c r="AH28" s="71"/>
      <c r="AI28" s="30"/>
      <c r="AJ28" s="18">
        <f>HLOOKUP(AM28,$I$2:$AF$31,ROW(28:28)-1)</f>
        <v>0.48199999999999998</v>
      </c>
      <c r="AK28" s="31">
        <f>HLOOKUP(AM28,' Реактивная ЮУ'!$I$2:$AF$31,ROW(28:28)-1)</f>
        <v>0.16200000000000001</v>
      </c>
      <c r="AL28" s="20">
        <f t="shared" si="11"/>
        <v>0.50849582102510926</v>
      </c>
      <c r="AM28" s="42">
        <f t="shared" si="5"/>
        <v>13</v>
      </c>
      <c r="AN28" s="35">
        <f t="shared" si="12"/>
        <v>48.9</v>
      </c>
    </row>
    <row r="29" spans="1:57" ht="14.25" x14ac:dyDescent="0.2">
      <c r="A29" s="12" t="s">
        <v>37</v>
      </c>
      <c r="B29" s="12" t="s">
        <v>38</v>
      </c>
      <c r="C29" s="12" t="s">
        <v>3</v>
      </c>
      <c r="D29" s="12" t="s">
        <v>17</v>
      </c>
      <c r="E29" s="9">
        <v>110</v>
      </c>
      <c r="F29" s="9" t="s">
        <v>40</v>
      </c>
      <c r="G29" s="9">
        <v>6</v>
      </c>
      <c r="H29" s="9" t="s">
        <v>11</v>
      </c>
      <c r="I29" s="65">
        <v>0.59699999999999998</v>
      </c>
      <c r="J29" s="65">
        <v>0.57399999999999995</v>
      </c>
      <c r="K29" s="65">
        <v>0.55200000000000005</v>
      </c>
      <c r="L29" s="60">
        <v>0.56399999999999995</v>
      </c>
      <c r="M29" s="65">
        <v>0.53400000000000003</v>
      </c>
      <c r="N29" s="65">
        <v>0.57399999999999995</v>
      </c>
      <c r="O29" s="65">
        <v>0.75</v>
      </c>
      <c r="P29" s="65">
        <v>1.028</v>
      </c>
      <c r="Q29" s="60">
        <v>1.393</v>
      </c>
      <c r="R29" s="65">
        <v>1.4670000000000001</v>
      </c>
      <c r="S29" s="65">
        <v>1.67</v>
      </c>
      <c r="T29" s="65">
        <v>1.6659999999999999</v>
      </c>
      <c r="U29" s="65">
        <v>1.629</v>
      </c>
      <c r="V29" s="65">
        <v>1.59</v>
      </c>
      <c r="W29" s="65">
        <v>1.4910000000000001</v>
      </c>
      <c r="X29" s="65">
        <v>1.446</v>
      </c>
      <c r="Y29" s="65">
        <v>1.238</v>
      </c>
      <c r="Z29" s="60">
        <v>1.004</v>
      </c>
      <c r="AA29" s="65">
        <v>0.89</v>
      </c>
      <c r="AB29" s="65">
        <v>0.81899999999999995</v>
      </c>
      <c r="AC29" s="65">
        <v>0.69599999999999995</v>
      </c>
      <c r="AD29" s="65">
        <v>0.67900000000000005</v>
      </c>
      <c r="AE29" s="65">
        <v>0.65500000000000003</v>
      </c>
      <c r="AF29" s="65">
        <v>0.64300000000000002</v>
      </c>
      <c r="AG29" s="30">
        <f t="shared" si="1"/>
        <v>1.67</v>
      </c>
      <c r="AH29" s="71"/>
      <c r="AI29" s="30"/>
      <c r="AJ29" s="18">
        <f>HLOOKUP(AM29,$I$2:$AF$31,ROW(29:29)-1)</f>
        <v>1.629</v>
      </c>
      <c r="AK29" s="31">
        <f>HLOOKUP(AM29,' Реактивная ЮУ'!$I$2:$AF$31,ROW(29:29)-1)</f>
        <v>0.65200000000000002</v>
      </c>
      <c r="AL29" s="20">
        <f t="shared" si="11"/>
        <v>1.7546352897397226</v>
      </c>
      <c r="AM29" s="42">
        <f t="shared" si="5"/>
        <v>13</v>
      </c>
      <c r="AN29" s="35">
        <f t="shared" si="12"/>
        <v>168.8</v>
      </c>
    </row>
    <row r="30" spans="1:57" ht="14.25" x14ac:dyDescent="0.2">
      <c r="A30" s="12" t="s">
        <v>37</v>
      </c>
      <c r="B30" s="12" t="s">
        <v>38</v>
      </c>
      <c r="C30" s="12" t="s">
        <v>3</v>
      </c>
      <c r="D30" s="12" t="s">
        <v>17</v>
      </c>
      <c r="E30" s="9">
        <v>110</v>
      </c>
      <c r="F30" s="9" t="s">
        <v>40</v>
      </c>
      <c r="G30" s="9">
        <v>6</v>
      </c>
      <c r="H30" s="9" t="s">
        <v>8</v>
      </c>
      <c r="I30" s="65">
        <v>1.9E-2</v>
      </c>
      <c r="J30" s="65">
        <v>1.9E-2</v>
      </c>
      <c r="K30" s="65">
        <v>1.9E-2</v>
      </c>
      <c r="L30" s="60">
        <v>2.1999999999999999E-2</v>
      </c>
      <c r="M30" s="65">
        <v>4.2000000000000003E-2</v>
      </c>
      <c r="N30" s="65">
        <v>5.7000000000000002E-2</v>
      </c>
      <c r="O30" s="65">
        <v>0.11</v>
      </c>
      <c r="P30" s="65">
        <v>0.16400000000000001</v>
      </c>
      <c r="Q30" s="60">
        <v>0.13300000000000001</v>
      </c>
      <c r="R30" s="65">
        <v>0.14499999999999999</v>
      </c>
      <c r="S30" s="65">
        <v>0.16</v>
      </c>
      <c r="T30" s="65">
        <v>0.125</v>
      </c>
      <c r="U30" s="65">
        <v>0.18</v>
      </c>
      <c r="V30" s="65">
        <v>0.14199999999999999</v>
      </c>
      <c r="W30" s="65">
        <v>0.19500000000000001</v>
      </c>
      <c r="X30" s="65">
        <v>0.16600000000000001</v>
      </c>
      <c r="Y30" s="65">
        <v>0.16200000000000001</v>
      </c>
      <c r="Z30" s="60">
        <v>0.19</v>
      </c>
      <c r="AA30" s="65">
        <v>0.13800000000000001</v>
      </c>
      <c r="AB30" s="65">
        <v>0.14399999999999999</v>
      </c>
      <c r="AC30" s="65">
        <v>0.115</v>
      </c>
      <c r="AD30" s="65">
        <v>0.107</v>
      </c>
      <c r="AE30" s="65">
        <v>0.11799999999999999</v>
      </c>
      <c r="AF30" s="65">
        <v>2.3E-2</v>
      </c>
      <c r="AG30" s="30">
        <f t="shared" si="1"/>
        <v>0.19500000000000001</v>
      </c>
      <c r="AH30" s="71"/>
      <c r="AI30" s="30"/>
      <c r="AJ30" s="18">
        <f>HLOOKUP(AM30,$I$2:$AF$31,ROW(30:30)-1)</f>
        <v>0.18</v>
      </c>
      <c r="AK30" s="31">
        <f>HLOOKUP(AM30,' Реактивная ЮУ'!$I$2:$AF$31,ROW(30:30)-1)</f>
        <v>0.09</v>
      </c>
      <c r="AL30" s="20">
        <f t="shared" si="11"/>
        <v>0.20124611797498107</v>
      </c>
      <c r="AM30" s="42">
        <f t="shared" si="5"/>
        <v>13</v>
      </c>
      <c r="AN30" s="35">
        <f t="shared" si="12"/>
        <v>19.399999999999999</v>
      </c>
    </row>
    <row r="31" spans="1:57" ht="14.25" x14ac:dyDescent="0.2">
      <c r="A31" s="12" t="s">
        <v>37</v>
      </c>
      <c r="B31" s="12" t="s">
        <v>38</v>
      </c>
      <c r="C31" s="12" t="s">
        <v>3</v>
      </c>
      <c r="D31" s="12" t="s">
        <v>17</v>
      </c>
      <c r="E31" s="9">
        <v>110</v>
      </c>
      <c r="F31" s="9" t="s">
        <v>40</v>
      </c>
      <c r="G31" s="9">
        <v>6</v>
      </c>
      <c r="H31" s="9" t="s">
        <v>13</v>
      </c>
      <c r="I31" s="65">
        <v>7.2999999999999995E-2</v>
      </c>
      <c r="J31" s="65">
        <v>7.0999999999999994E-2</v>
      </c>
      <c r="K31" s="65">
        <v>7.4999999999999997E-2</v>
      </c>
      <c r="L31" s="60">
        <v>7.2999999999999995E-2</v>
      </c>
      <c r="M31" s="65">
        <v>7.2999999999999995E-2</v>
      </c>
      <c r="N31" s="65">
        <v>7.2999999999999995E-2</v>
      </c>
      <c r="O31" s="65">
        <v>7.8E-2</v>
      </c>
      <c r="P31" s="65">
        <v>8.1000000000000003E-2</v>
      </c>
      <c r="Q31" s="60">
        <v>0.13500000000000001</v>
      </c>
      <c r="R31" s="65">
        <v>0.109</v>
      </c>
      <c r="S31" s="65">
        <v>0.122</v>
      </c>
      <c r="T31" s="65">
        <v>0.10299999999999999</v>
      </c>
      <c r="U31" s="65">
        <v>9.6000000000000002E-2</v>
      </c>
      <c r="V31" s="65">
        <v>9.6000000000000002E-2</v>
      </c>
      <c r="W31" s="65">
        <v>9.2999999999999999E-2</v>
      </c>
      <c r="X31" s="65">
        <v>8.7999999999999995E-2</v>
      </c>
      <c r="Y31" s="65">
        <v>8.4000000000000005E-2</v>
      </c>
      <c r="Z31" s="60">
        <v>8.1000000000000003E-2</v>
      </c>
      <c r="AA31" s="65">
        <v>7.8E-2</v>
      </c>
      <c r="AB31" s="65">
        <v>7.9000000000000001E-2</v>
      </c>
      <c r="AC31" s="65">
        <v>7.3999999999999996E-2</v>
      </c>
      <c r="AD31" s="65">
        <v>7.3999999999999996E-2</v>
      </c>
      <c r="AE31" s="65">
        <v>7.1999999999999995E-2</v>
      </c>
      <c r="AF31" s="65">
        <v>7.2999999999999995E-2</v>
      </c>
      <c r="AG31" s="30">
        <f t="shared" si="1"/>
        <v>0.13500000000000001</v>
      </c>
      <c r="AH31" s="71"/>
      <c r="AI31" s="30"/>
      <c r="AJ31" s="18">
        <f>HLOOKUP(AM31,$I$2:$AF$31,ROW(31:31)-1)</f>
        <v>9.6000000000000002E-2</v>
      </c>
      <c r="AK31" s="31">
        <f>HLOOKUP(AM31,' Реактивная ЮУ'!$I$2:$AF$31,ROW(31:31)-1)</f>
        <v>3.7999999999999999E-2</v>
      </c>
      <c r="AL31" s="20">
        <f t="shared" si="11"/>
        <v>0.10324727599312244</v>
      </c>
      <c r="AM31" s="42">
        <f t="shared" si="5"/>
        <v>13</v>
      </c>
      <c r="AN31" s="35">
        <f t="shared" si="12"/>
        <v>9.9</v>
      </c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2" customFormat="1" x14ac:dyDescent="0.2">
      <c r="E32" s="17"/>
      <c r="G32" s="4"/>
      <c r="H32" s="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73"/>
      <c r="AF32" s="73"/>
      <c r="AG32" s="17"/>
      <c r="AH32" s="17"/>
      <c r="AI32" s="17"/>
      <c r="AJ32" s="17"/>
      <c r="AK32" s="4"/>
      <c r="AL32" s="17"/>
      <c r="AM32" s="17"/>
      <c r="AN32" s="17"/>
    </row>
    <row r="33" spans="5:40" s="2" customFormat="1" x14ac:dyDescent="0.2">
      <c r="E33" s="17"/>
      <c r="G33" s="4"/>
      <c r="H33" s="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73"/>
      <c r="AF33" s="73"/>
      <c r="AG33" s="17"/>
      <c r="AH33" s="17"/>
      <c r="AI33" s="17"/>
      <c r="AJ33" s="17"/>
      <c r="AK33" s="4"/>
      <c r="AL33" s="17"/>
      <c r="AM33" s="17"/>
      <c r="AN33" s="17"/>
    </row>
    <row r="34" spans="5:40" s="2" customFormat="1" x14ac:dyDescent="0.2">
      <c r="E34" s="17"/>
      <c r="G34" s="4"/>
      <c r="H34" s="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73"/>
      <c r="AF34" s="73"/>
      <c r="AG34" s="17"/>
      <c r="AH34" s="17"/>
      <c r="AI34" s="17"/>
      <c r="AJ34" s="17"/>
      <c r="AK34" s="4"/>
      <c r="AL34" s="17"/>
      <c r="AM34" s="17"/>
      <c r="AN34" s="17"/>
    </row>
    <row r="35" spans="5:40" s="2" customFormat="1" x14ac:dyDescent="0.2">
      <c r="E35" s="17"/>
      <c r="G35" s="4"/>
      <c r="H35" s="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73"/>
      <c r="AF35" s="73"/>
      <c r="AG35" s="17"/>
      <c r="AH35" s="17"/>
      <c r="AI35" s="17"/>
      <c r="AJ35" s="17"/>
      <c r="AK35" s="4"/>
      <c r="AL35" s="17"/>
      <c r="AM35" s="17"/>
      <c r="AN35" s="17"/>
    </row>
    <row r="36" spans="5:40" s="2" customFormat="1" x14ac:dyDescent="0.2">
      <c r="E36" s="17"/>
      <c r="G36" s="4"/>
      <c r="H36" s="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73"/>
      <c r="AF36" s="73"/>
      <c r="AG36" s="17"/>
      <c r="AH36" s="17"/>
      <c r="AI36" s="17"/>
      <c r="AJ36" s="17"/>
      <c r="AK36" s="4"/>
      <c r="AL36" s="17"/>
      <c r="AM36" s="17"/>
      <c r="AN36" s="17"/>
    </row>
    <row r="37" spans="5:40" s="2" customFormat="1" x14ac:dyDescent="0.2">
      <c r="E37" s="17"/>
      <c r="G37" s="4"/>
      <c r="H37" s="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73"/>
      <c r="AF37" s="73"/>
      <c r="AG37" s="17"/>
      <c r="AH37" s="17"/>
      <c r="AI37" s="17"/>
      <c r="AJ37" s="17"/>
      <c r="AK37" s="4"/>
      <c r="AL37" s="17"/>
      <c r="AM37" s="17"/>
      <c r="AN37" s="17"/>
    </row>
    <row r="38" spans="5:40" s="2" customFormat="1" x14ac:dyDescent="0.2">
      <c r="E38" s="17"/>
      <c r="G38" s="4"/>
      <c r="H38" s="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73"/>
      <c r="AF38" s="73"/>
      <c r="AG38" s="17"/>
      <c r="AH38" s="17"/>
      <c r="AI38" s="17"/>
      <c r="AJ38" s="17"/>
      <c r="AK38" s="4"/>
      <c r="AL38" s="17"/>
      <c r="AM38" s="17"/>
      <c r="AN38" s="17"/>
    </row>
    <row r="39" spans="5:40" s="2" customFormat="1" x14ac:dyDescent="0.2">
      <c r="E39" s="17"/>
      <c r="G39" s="4"/>
      <c r="H39" s="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73"/>
      <c r="AF39" s="73"/>
      <c r="AG39" s="17"/>
      <c r="AH39" s="17"/>
      <c r="AI39" s="17"/>
      <c r="AJ39" s="17"/>
      <c r="AK39" s="4"/>
      <c r="AL39" s="17"/>
      <c r="AM39" s="17"/>
      <c r="AN39" s="17"/>
    </row>
    <row r="40" spans="5:40" s="2" customFormat="1" x14ac:dyDescent="0.2">
      <c r="E40" s="17"/>
      <c r="G40" s="4"/>
      <c r="H40" s="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73"/>
      <c r="AF40" s="73"/>
      <c r="AG40" s="17"/>
      <c r="AH40" s="17"/>
      <c r="AI40" s="17"/>
      <c r="AJ40" s="17"/>
      <c r="AK40" s="4"/>
      <c r="AL40" s="17"/>
      <c r="AM40" s="17"/>
      <c r="AN40" s="17"/>
    </row>
    <row r="41" spans="5:40" s="2" customFormat="1" x14ac:dyDescent="0.2">
      <c r="E41" s="17"/>
      <c r="G41" s="4"/>
      <c r="H41" s="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73"/>
      <c r="AF41" s="73"/>
      <c r="AG41" s="17"/>
      <c r="AH41" s="17"/>
      <c r="AI41" s="17"/>
      <c r="AJ41" s="17"/>
      <c r="AK41" s="4"/>
      <c r="AL41" s="17"/>
      <c r="AM41" s="17"/>
      <c r="AN41" s="17"/>
    </row>
    <row r="42" spans="5:40" s="2" customFormat="1" x14ac:dyDescent="0.2">
      <c r="E42" s="17"/>
      <c r="G42" s="4"/>
      <c r="H42" s="4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73"/>
      <c r="AF42" s="73"/>
      <c r="AG42" s="17"/>
      <c r="AH42" s="17"/>
      <c r="AI42" s="17"/>
      <c r="AJ42" s="17"/>
      <c r="AK42" s="4"/>
      <c r="AL42" s="17"/>
      <c r="AM42" s="17"/>
      <c r="AN42" s="17"/>
    </row>
    <row r="43" spans="5:40" s="2" customFormat="1" x14ac:dyDescent="0.2">
      <c r="E43" s="17"/>
      <c r="G43" s="4"/>
      <c r="H43" s="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73"/>
      <c r="AF43" s="73"/>
      <c r="AG43" s="17"/>
      <c r="AH43" s="17"/>
      <c r="AI43" s="17"/>
      <c r="AJ43" s="17"/>
      <c r="AK43" s="4"/>
      <c r="AL43" s="17"/>
      <c r="AM43" s="17"/>
      <c r="AN43" s="17"/>
    </row>
    <row r="44" spans="5:40" s="2" customFormat="1" x14ac:dyDescent="0.2">
      <c r="E44" s="17"/>
      <c r="G44" s="4"/>
      <c r="H44" s="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73"/>
      <c r="AF44" s="73"/>
      <c r="AG44" s="17"/>
      <c r="AH44" s="17"/>
      <c r="AI44" s="17"/>
      <c r="AJ44" s="17"/>
      <c r="AK44" s="4"/>
      <c r="AL44" s="17"/>
      <c r="AM44" s="17"/>
      <c r="AN44" s="17"/>
    </row>
    <row r="45" spans="5:40" s="2" customFormat="1" x14ac:dyDescent="0.2">
      <c r="E45" s="17"/>
      <c r="G45" s="4"/>
      <c r="H45" s="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73"/>
      <c r="AF45" s="73"/>
      <c r="AG45" s="17"/>
      <c r="AH45" s="17"/>
      <c r="AI45" s="17"/>
      <c r="AJ45" s="17"/>
      <c r="AK45" s="4"/>
      <c r="AL45" s="17"/>
      <c r="AM45" s="17"/>
      <c r="AN45" s="17"/>
    </row>
    <row r="46" spans="5:40" s="2" customFormat="1" x14ac:dyDescent="0.2">
      <c r="E46" s="17"/>
      <c r="G46" s="4"/>
      <c r="H46" s="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73"/>
      <c r="AF46" s="73"/>
      <c r="AG46" s="17"/>
      <c r="AH46" s="17"/>
      <c r="AI46" s="17"/>
      <c r="AJ46" s="17"/>
      <c r="AK46" s="4"/>
      <c r="AL46" s="17"/>
      <c r="AM46" s="17"/>
      <c r="AN46" s="17"/>
    </row>
    <row r="47" spans="5:40" s="2" customFormat="1" x14ac:dyDescent="0.2">
      <c r="E47" s="17"/>
      <c r="G47" s="4"/>
      <c r="H47" s="4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73"/>
      <c r="AF47" s="73"/>
      <c r="AG47" s="17"/>
      <c r="AH47" s="17"/>
      <c r="AI47" s="17"/>
      <c r="AJ47" s="17"/>
      <c r="AK47" s="4"/>
      <c r="AL47" s="17"/>
      <c r="AM47" s="17"/>
      <c r="AN47" s="17"/>
    </row>
    <row r="48" spans="5:40" s="2" customFormat="1" x14ac:dyDescent="0.2">
      <c r="E48" s="17"/>
      <c r="G48" s="4"/>
      <c r="H48" s="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73"/>
      <c r="AF48" s="73"/>
      <c r="AG48" s="17"/>
      <c r="AH48" s="17"/>
      <c r="AI48" s="17"/>
      <c r="AJ48" s="17"/>
      <c r="AK48" s="4"/>
      <c r="AL48" s="17"/>
      <c r="AM48" s="17"/>
      <c r="AN48" s="17"/>
    </row>
    <row r="49" spans="5:40" s="2" customFormat="1" x14ac:dyDescent="0.2">
      <c r="E49" s="17"/>
      <c r="G49" s="4"/>
      <c r="H49" s="4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73"/>
      <c r="AF49" s="73"/>
      <c r="AG49" s="17"/>
      <c r="AH49" s="17"/>
      <c r="AI49" s="17"/>
      <c r="AJ49" s="17"/>
      <c r="AK49" s="4"/>
      <c r="AL49" s="17"/>
      <c r="AM49" s="17"/>
      <c r="AN49" s="17"/>
    </row>
    <row r="50" spans="5:40" s="2" customFormat="1" x14ac:dyDescent="0.2">
      <c r="E50" s="17"/>
      <c r="G50" s="4"/>
      <c r="H50" s="4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73"/>
      <c r="AF50" s="73"/>
      <c r="AG50" s="17"/>
      <c r="AH50" s="17"/>
      <c r="AI50" s="17"/>
      <c r="AJ50" s="17"/>
      <c r="AK50" s="4"/>
      <c r="AL50" s="17"/>
      <c r="AM50" s="17"/>
      <c r="AN50" s="17"/>
    </row>
    <row r="51" spans="5:40" s="2" customFormat="1" x14ac:dyDescent="0.2">
      <c r="E51" s="17"/>
      <c r="G51" s="4"/>
      <c r="H51" s="4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73"/>
      <c r="AF51" s="73"/>
      <c r="AG51" s="17"/>
      <c r="AH51" s="17"/>
      <c r="AI51" s="17"/>
      <c r="AJ51" s="17"/>
      <c r="AK51" s="4"/>
      <c r="AL51" s="17"/>
      <c r="AM51" s="17"/>
      <c r="AN51" s="17"/>
    </row>
    <row r="52" spans="5:40" s="2" customFormat="1" x14ac:dyDescent="0.2">
      <c r="E52" s="17"/>
      <c r="G52" s="4"/>
      <c r="H52" s="4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73"/>
      <c r="AF52" s="73"/>
      <c r="AG52" s="17"/>
      <c r="AH52" s="17"/>
      <c r="AI52" s="17"/>
      <c r="AJ52" s="17"/>
      <c r="AK52" s="4"/>
      <c r="AL52" s="17"/>
      <c r="AM52" s="17"/>
      <c r="AN52" s="17"/>
    </row>
    <row r="53" spans="5:40" s="2" customFormat="1" x14ac:dyDescent="0.2">
      <c r="E53" s="17"/>
      <c r="G53" s="4"/>
      <c r="H53" s="4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73"/>
      <c r="AF53" s="73"/>
      <c r="AG53" s="17"/>
      <c r="AH53" s="17"/>
      <c r="AI53" s="17"/>
      <c r="AJ53" s="17"/>
      <c r="AK53" s="4"/>
      <c r="AL53" s="17"/>
      <c r="AM53" s="17"/>
      <c r="AN53" s="17"/>
    </row>
    <row r="54" spans="5:40" s="2" customFormat="1" x14ac:dyDescent="0.2">
      <c r="E54" s="17"/>
      <c r="G54" s="4"/>
      <c r="H54" s="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73"/>
      <c r="AF54" s="73"/>
      <c r="AG54" s="17"/>
      <c r="AH54" s="17"/>
      <c r="AI54" s="17"/>
      <c r="AJ54" s="17"/>
      <c r="AK54" s="4"/>
      <c r="AL54" s="17"/>
      <c r="AM54" s="17"/>
      <c r="AN54" s="17"/>
    </row>
    <row r="55" spans="5:40" s="2" customFormat="1" x14ac:dyDescent="0.2">
      <c r="E55" s="17"/>
      <c r="G55" s="4"/>
      <c r="H55" s="4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73"/>
      <c r="AF55" s="73"/>
      <c r="AG55" s="17"/>
      <c r="AH55" s="17"/>
      <c r="AI55" s="17"/>
      <c r="AJ55" s="17"/>
      <c r="AK55" s="4"/>
      <c r="AL55" s="17"/>
      <c r="AM55" s="17"/>
      <c r="AN55" s="17"/>
    </row>
    <row r="56" spans="5:40" s="2" customFormat="1" x14ac:dyDescent="0.2">
      <c r="E56" s="17"/>
      <c r="G56" s="4"/>
      <c r="H56" s="4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73"/>
      <c r="AF56" s="73"/>
      <c r="AG56" s="17"/>
      <c r="AH56" s="17"/>
      <c r="AI56" s="17"/>
      <c r="AJ56" s="17"/>
      <c r="AK56" s="4"/>
      <c r="AL56" s="17"/>
      <c r="AM56" s="17"/>
      <c r="AN56" s="17"/>
    </row>
    <row r="57" spans="5:40" s="2" customFormat="1" x14ac:dyDescent="0.2">
      <c r="E57" s="17"/>
      <c r="G57" s="4"/>
      <c r="H57" s="4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73"/>
      <c r="AF57" s="73"/>
      <c r="AG57" s="17"/>
      <c r="AH57" s="17"/>
      <c r="AI57" s="17"/>
      <c r="AJ57" s="17"/>
      <c r="AK57" s="4"/>
      <c r="AL57" s="17"/>
      <c r="AM57" s="17"/>
      <c r="AN57" s="17"/>
    </row>
    <row r="58" spans="5:40" s="2" customFormat="1" x14ac:dyDescent="0.2">
      <c r="E58" s="17"/>
      <c r="G58" s="4"/>
      <c r="H58" s="4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73"/>
      <c r="AF58" s="73"/>
      <c r="AG58" s="17"/>
      <c r="AH58" s="17"/>
      <c r="AI58" s="17"/>
      <c r="AJ58" s="17"/>
      <c r="AK58" s="4"/>
      <c r="AL58" s="17"/>
      <c r="AM58" s="17"/>
      <c r="AN58" s="17"/>
    </row>
    <row r="59" spans="5:40" s="2" customFormat="1" x14ac:dyDescent="0.2">
      <c r="E59" s="17"/>
      <c r="G59" s="4"/>
      <c r="H59" s="4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73"/>
      <c r="AF59" s="73"/>
      <c r="AG59" s="17"/>
      <c r="AH59" s="17"/>
      <c r="AI59" s="17"/>
      <c r="AJ59" s="17"/>
      <c r="AK59" s="4"/>
      <c r="AL59" s="17"/>
      <c r="AM59" s="17"/>
      <c r="AN59" s="17"/>
    </row>
    <row r="60" spans="5:40" s="2" customFormat="1" x14ac:dyDescent="0.2">
      <c r="E60" s="17"/>
      <c r="G60" s="4"/>
      <c r="H60" s="4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73"/>
      <c r="AF60" s="73"/>
      <c r="AG60" s="17"/>
      <c r="AH60" s="17"/>
      <c r="AI60" s="17"/>
      <c r="AJ60" s="17"/>
      <c r="AK60" s="4"/>
      <c r="AL60" s="17"/>
      <c r="AM60" s="17"/>
      <c r="AN60" s="17"/>
    </row>
    <row r="61" spans="5:40" s="2" customFormat="1" x14ac:dyDescent="0.2">
      <c r="E61" s="17"/>
      <c r="G61" s="4"/>
      <c r="H61" s="4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73"/>
      <c r="AF61" s="73"/>
      <c r="AG61" s="17"/>
      <c r="AH61" s="17"/>
      <c r="AI61" s="17"/>
      <c r="AJ61" s="17"/>
      <c r="AK61" s="4"/>
      <c r="AL61" s="17"/>
      <c r="AM61" s="17"/>
      <c r="AN61" s="17"/>
    </row>
    <row r="62" spans="5:40" s="2" customFormat="1" x14ac:dyDescent="0.2">
      <c r="E62" s="17"/>
      <c r="G62" s="4"/>
      <c r="H62" s="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73"/>
      <c r="AF62" s="73"/>
      <c r="AG62" s="17"/>
      <c r="AH62" s="17"/>
      <c r="AI62" s="17"/>
      <c r="AJ62" s="17"/>
      <c r="AK62" s="4"/>
      <c r="AL62" s="17"/>
      <c r="AM62" s="17"/>
      <c r="AN62" s="17"/>
    </row>
    <row r="63" spans="5:40" s="2" customFormat="1" x14ac:dyDescent="0.2">
      <c r="E63" s="17"/>
      <c r="G63" s="4"/>
      <c r="H63" s="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73"/>
      <c r="AF63" s="73"/>
      <c r="AG63" s="17"/>
      <c r="AH63" s="17"/>
      <c r="AI63" s="17"/>
      <c r="AJ63" s="17"/>
      <c r="AK63" s="4"/>
      <c r="AL63" s="17"/>
      <c r="AM63" s="17"/>
      <c r="AN63" s="17"/>
    </row>
    <row r="64" spans="5:40" s="2" customFormat="1" x14ac:dyDescent="0.2">
      <c r="E64" s="17"/>
      <c r="G64" s="4"/>
      <c r="H64" s="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73"/>
      <c r="AF64" s="73"/>
      <c r="AG64" s="17"/>
      <c r="AH64" s="17"/>
      <c r="AI64" s="17"/>
      <c r="AJ64" s="17"/>
      <c r="AK64" s="4"/>
      <c r="AL64" s="17"/>
      <c r="AM64" s="17"/>
      <c r="AN64" s="17"/>
    </row>
    <row r="65" spans="5:40" s="2" customFormat="1" x14ac:dyDescent="0.2">
      <c r="E65" s="17"/>
      <c r="G65" s="4"/>
      <c r="H65" s="4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73"/>
      <c r="AF65" s="73"/>
      <c r="AG65" s="17"/>
      <c r="AH65" s="17"/>
      <c r="AI65" s="17"/>
      <c r="AJ65" s="17"/>
      <c r="AK65" s="4"/>
      <c r="AL65" s="17"/>
      <c r="AM65" s="17"/>
      <c r="AN65" s="17"/>
    </row>
    <row r="66" spans="5:40" s="2" customFormat="1" x14ac:dyDescent="0.2">
      <c r="E66" s="17"/>
      <c r="G66" s="4"/>
      <c r="H66" s="4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73"/>
      <c r="AF66" s="73"/>
      <c r="AG66" s="17"/>
      <c r="AH66" s="17"/>
      <c r="AI66" s="17"/>
      <c r="AJ66" s="17"/>
      <c r="AK66" s="4"/>
      <c r="AL66" s="17"/>
      <c r="AM66" s="17"/>
      <c r="AN66" s="17"/>
    </row>
    <row r="67" spans="5:40" s="2" customFormat="1" x14ac:dyDescent="0.2">
      <c r="E67" s="17"/>
      <c r="G67" s="4"/>
      <c r="H67" s="4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73"/>
      <c r="AF67" s="73"/>
      <c r="AG67" s="17"/>
      <c r="AH67" s="17"/>
      <c r="AI67" s="17"/>
      <c r="AJ67" s="17"/>
      <c r="AK67" s="4"/>
      <c r="AL67" s="17"/>
      <c r="AM67" s="17"/>
      <c r="AN67" s="17"/>
    </row>
    <row r="68" spans="5:40" s="2" customFormat="1" x14ac:dyDescent="0.2">
      <c r="E68" s="17"/>
      <c r="G68" s="4"/>
      <c r="H68" s="4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73"/>
      <c r="AF68" s="73"/>
      <c r="AG68" s="17"/>
      <c r="AH68" s="17"/>
      <c r="AI68" s="17"/>
      <c r="AJ68" s="17"/>
      <c r="AK68" s="4"/>
      <c r="AL68" s="17"/>
      <c r="AM68" s="17"/>
      <c r="AN68" s="17"/>
    </row>
    <row r="69" spans="5:40" s="2" customFormat="1" x14ac:dyDescent="0.2">
      <c r="E69" s="17"/>
      <c r="G69" s="4"/>
      <c r="H69" s="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73"/>
      <c r="AF69" s="73"/>
      <c r="AG69" s="17"/>
      <c r="AH69" s="17"/>
      <c r="AI69" s="17"/>
      <c r="AJ69" s="17"/>
      <c r="AK69" s="4"/>
      <c r="AL69" s="17"/>
      <c r="AM69" s="17"/>
      <c r="AN69" s="17"/>
    </row>
    <row r="70" spans="5:40" s="2" customFormat="1" x14ac:dyDescent="0.2">
      <c r="E70" s="17"/>
      <c r="G70" s="4"/>
      <c r="H70" s="4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73"/>
      <c r="AF70" s="73"/>
      <c r="AG70" s="17"/>
      <c r="AH70" s="17"/>
      <c r="AI70" s="17"/>
      <c r="AJ70" s="17"/>
      <c r="AK70" s="4"/>
      <c r="AL70" s="17"/>
      <c r="AM70" s="17"/>
      <c r="AN70" s="17"/>
    </row>
    <row r="71" spans="5:40" s="2" customFormat="1" x14ac:dyDescent="0.2">
      <c r="E71" s="17"/>
      <c r="G71" s="4"/>
      <c r="H71" s="4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73"/>
      <c r="AF71" s="73"/>
      <c r="AG71" s="17"/>
      <c r="AH71" s="17"/>
      <c r="AI71" s="17"/>
      <c r="AJ71" s="17"/>
      <c r="AK71" s="4"/>
      <c r="AL71" s="17"/>
      <c r="AM71" s="17"/>
      <c r="AN71" s="17"/>
    </row>
    <row r="72" spans="5:40" s="2" customFormat="1" x14ac:dyDescent="0.2">
      <c r="E72" s="17"/>
      <c r="G72" s="4"/>
      <c r="H72" s="4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73"/>
      <c r="AF72" s="73"/>
      <c r="AG72" s="17"/>
      <c r="AH72" s="17"/>
      <c r="AI72" s="17"/>
      <c r="AJ72" s="17"/>
      <c r="AK72" s="4"/>
      <c r="AL72" s="17"/>
      <c r="AM72" s="17"/>
      <c r="AN72" s="17"/>
    </row>
    <row r="73" spans="5:40" s="2" customFormat="1" x14ac:dyDescent="0.2">
      <c r="E73" s="17"/>
      <c r="G73" s="4"/>
      <c r="H73" s="4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73"/>
      <c r="AF73" s="73"/>
      <c r="AG73" s="17"/>
      <c r="AH73" s="17"/>
      <c r="AI73" s="17"/>
      <c r="AJ73" s="17"/>
      <c r="AK73" s="4"/>
      <c r="AL73" s="17"/>
      <c r="AM73" s="17"/>
      <c r="AN73" s="17"/>
    </row>
    <row r="74" spans="5:40" s="2" customFormat="1" x14ac:dyDescent="0.2">
      <c r="E74" s="17"/>
      <c r="G74" s="4"/>
      <c r="H74" s="4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73"/>
      <c r="AF74" s="73"/>
      <c r="AG74" s="17"/>
      <c r="AH74" s="17"/>
      <c r="AI74" s="17"/>
      <c r="AJ74" s="17"/>
      <c r="AK74" s="4"/>
      <c r="AL74" s="17"/>
      <c r="AM74" s="17"/>
      <c r="AN74" s="17"/>
    </row>
    <row r="75" spans="5:40" s="2" customFormat="1" x14ac:dyDescent="0.2">
      <c r="E75" s="17"/>
      <c r="G75" s="4"/>
      <c r="H75" s="4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73"/>
      <c r="AF75" s="73"/>
      <c r="AG75" s="17"/>
      <c r="AH75" s="17"/>
      <c r="AI75" s="17"/>
      <c r="AJ75" s="17"/>
      <c r="AK75" s="4"/>
      <c r="AL75" s="17"/>
      <c r="AM75" s="17"/>
      <c r="AN75" s="17"/>
    </row>
    <row r="76" spans="5:40" s="2" customFormat="1" x14ac:dyDescent="0.2">
      <c r="E76" s="17"/>
      <c r="G76" s="4"/>
      <c r="H76" s="4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73"/>
      <c r="AF76" s="73"/>
      <c r="AG76" s="17"/>
      <c r="AH76" s="17"/>
      <c r="AI76" s="17"/>
      <c r="AJ76" s="17"/>
      <c r="AK76" s="4"/>
      <c r="AL76" s="17"/>
      <c r="AM76" s="17"/>
      <c r="AN76" s="17"/>
    </row>
    <row r="77" spans="5:40" s="2" customFormat="1" x14ac:dyDescent="0.2">
      <c r="E77" s="17"/>
      <c r="G77" s="4"/>
      <c r="H77" s="4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73"/>
      <c r="AF77" s="73"/>
      <c r="AG77" s="17"/>
      <c r="AH77" s="17"/>
      <c r="AI77" s="17"/>
      <c r="AJ77" s="17"/>
      <c r="AK77" s="4"/>
      <c r="AL77" s="17"/>
      <c r="AM77" s="17"/>
      <c r="AN77" s="17"/>
    </row>
    <row r="78" spans="5:40" s="2" customFormat="1" x14ac:dyDescent="0.2">
      <c r="E78" s="17"/>
      <c r="G78" s="4"/>
      <c r="H78" s="4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73"/>
      <c r="AF78" s="73"/>
      <c r="AG78" s="17"/>
      <c r="AH78" s="17"/>
      <c r="AI78" s="17"/>
      <c r="AJ78" s="17"/>
      <c r="AK78" s="4"/>
      <c r="AL78" s="17"/>
      <c r="AM78" s="17"/>
      <c r="AN78" s="17"/>
    </row>
    <row r="79" spans="5:40" s="2" customFormat="1" x14ac:dyDescent="0.2">
      <c r="E79" s="17"/>
      <c r="G79" s="4"/>
      <c r="H79" s="4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73"/>
      <c r="AF79" s="73"/>
      <c r="AG79" s="17"/>
      <c r="AH79" s="17"/>
      <c r="AI79" s="17"/>
      <c r="AJ79" s="17"/>
      <c r="AK79" s="4"/>
      <c r="AL79" s="17"/>
      <c r="AM79" s="17"/>
      <c r="AN79" s="17"/>
    </row>
    <row r="80" spans="5:40" s="2" customFormat="1" x14ac:dyDescent="0.2">
      <c r="E80" s="17"/>
      <c r="G80" s="4"/>
      <c r="H80" s="4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73"/>
      <c r="AF80" s="73"/>
      <c r="AG80" s="17"/>
      <c r="AH80" s="17"/>
      <c r="AI80" s="17"/>
      <c r="AJ80" s="17"/>
      <c r="AK80" s="4"/>
      <c r="AL80" s="17"/>
      <c r="AM80" s="17"/>
      <c r="AN80" s="17"/>
    </row>
    <row r="81" spans="5:40" s="2" customFormat="1" x14ac:dyDescent="0.2">
      <c r="E81" s="17"/>
      <c r="G81" s="4"/>
      <c r="H81" s="4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73"/>
      <c r="AF81" s="73"/>
      <c r="AG81" s="17"/>
      <c r="AH81" s="17"/>
      <c r="AI81" s="17"/>
      <c r="AJ81" s="17"/>
      <c r="AK81" s="4"/>
      <c r="AL81" s="17"/>
      <c r="AM81" s="17"/>
      <c r="AN81" s="17"/>
    </row>
    <row r="82" spans="5:40" s="2" customFormat="1" x14ac:dyDescent="0.2">
      <c r="E82" s="17"/>
      <c r="G82" s="4"/>
      <c r="H82" s="4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73"/>
      <c r="AF82" s="73"/>
      <c r="AG82" s="17"/>
      <c r="AH82" s="17"/>
      <c r="AI82" s="17"/>
      <c r="AJ82" s="17"/>
      <c r="AK82" s="4"/>
      <c r="AL82" s="17"/>
      <c r="AM82" s="17"/>
      <c r="AN82" s="17"/>
    </row>
    <row r="83" spans="5:40" s="2" customFormat="1" x14ac:dyDescent="0.2">
      <c r="E83" s="17"/>
      <c r="G83" s="4"/>
      <c r="H83" s="4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73"/>
      <c r="AF83" s="73"/>
      <c r="AG83" s="17"/>
      <c r="AH83" s="17"/>
      <c r="AI83" s="17"/>
      <c r="AJ83" s="17"/>
      <c r="AK83" s="4"/>
      <c r="AL83" s="17"/>
      <c r="AM83" s="17"/>
      <c r="AN83" s="17"/>
    </row>
    <row r="84" spans="5:40" s="2" customFormat="1" x14ac:dyDescent="0.2">
      <c r="E84" s="17"/>
      <c r="G84" s="4"/>
      <c r="H84" s="4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73"/>
      <c r="AF84" s="73"/>
      <c r="AG84" s="17"/>
      <c r="AH84" s="17"/>
      <c r="AI84" s="17"/>
      <c r="AJ84" s="17"/>
      <c r="AK84" s="4"/>
      <c r="AL84" s="17"/>
      <c r="AM84" s="17"/>
      <c r="AN84" s="17"/>
    </row>
    <row r="85" spans="5:40" s="2" customFormat="1" x14ac:dyDescent="0.2">
      <c r="E85" s="17"/>
      <c r="G85" s="4"/>
      <c r="H85" s="4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73"/>
      <c r="AF85" s="73"/>
      <c r="AG85" s="17"/>
      <c r="AH85" s="17"/>
      <c r="AI85" s="17"/>
      <c r="AJ85" s="17"/>
      <c r="AK85" s="4"/>
      <c r="AL85" s="17"/>
      <c r="AM85" s="17"/>
      <c r="AN85" s="17"/>
    </row>
    <row r="86" spans="5:40" s="2" customFormat="1" x14ac:dyDescent="0.2">
      <c r="E86" s="17"/>
      <c r="G86" s="4"/>
      <c r="H86" s="4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73"/>
      <c r="AF86" s="73"/>
      <c r="AG86" s="17"/>
      <c r="AH86" s="17"/>
      <c r="AI86" s="17"/>
      <c r="AJ86" s="17"/>
      <c r="AK86" s="4"/>
      <c r="AL86" s="17"/>
      <c r="AM86" s="17"/>
      <c r="AN86" s="17"/>
    </row>
    <row r="87" spans="5:40" s="2" customFormat="1" x14ac:dyDescent="0.2">
      <c r="E87" s="17"/>
      <c r="G87" s="4"/>
      <c r="H87" s="4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73"/>
      <c r="AF87" s="73"/>
      <c r="AG87" s="17"/>
      <c r="AH87" s="17"/>
      <c r="AI87" s="17"/>
      <c r="AJ87" s="17"/>
      <c r="AK87" s="4"/>
      <c r="AL87" s="17"/>
      <c r="AM87" s="17"/>
      <c r="AN87" s="17"/>
    </row>
    <row r="88" spans="5:40" s="2" customFormat="1" x14ac:dyDescent="0.2">
      <c r="E88" s="17"/>
      <c r="G88" s="4"/>
      <c r="H88" s="4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73"/>
      <c r="AF88" s="73"/>
      <c r="AG88" s="17"/>
      <c r="AH88" s="17"/>
      <c r="AI88" s="17"/>
      <c r="AJ88" s="17"/>
      <c r="AK88" s="4"/>
      <c r="AL88" s="17"/>
      <c r="AM88" s="17"/>
      <c r="AN88" s="17"/>
    </row>
    <row r="89" spans="5:40" s="2" customFormat="1" x14ac:dyDescent="0.2">
      <c r="E89" s="17"/>
      <c r="G89" s="4"/>
      <c r="H89" s="4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73"/>
      <c r="AF89" s="73"/>
      <c r="AG89" s="17"/>
      <c r="AH89" s="17"/>
      <c r="AI89" s="17"/>
      <c r="AJ89" s="17"/>
      <c r="AK89" s="4"/>
      <c r="AL89" s="17"/>
      <c r="AM89" s="17"/>
      <c r="AN89" s="17"/>
    </row>
    <row r="90" spans="5:40" s="2" customFormat="1" x14ac:dyDescent="0.2">
      <c r="E90" s="17"/>
      <c r="G90" s="4"/>
      <c r="H90" s="4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73"/>
      <c r="AF90" s="73"/>
      <c r="AG90" s="17"/>
      <c r="AH90" s="17"/>
      <c r="AI90" s="17"/>
      <c r="AJ90" s="17"/>
      <c r="AK90" s="4"/>
      <c r="AL90" s="17"/>
      <c r="AM90" s="17"/>
      <c r="AN90" s="17"/>
    </row>
    <row r="91" spans="5:40" s="2" customFormat="1" x14ac:dyDescent="0.2">
      <c r="E91" s="17"/>
      <c r="G91" s="4"/>
      <c r="H91" s="4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73"/>
      <c r="AF91" s="73"/>
      <c r="AG91" s="17"/>
      <c r="AH91" s="17"/>
      <c r="AI91" s="17"/>
      <c r="AJ91" s="17"/>
      <c r="AK91" s="4"/>
      <c r="AL91" s="17"/>
      <c r="AM91" s="17"/>
      <c r="AN91" s="17"/>
    </row>
    <row r="92" spans="5:40" s="2" customFormat="1" x14ac:dyDescent="0.2">
      <c r="E92" s="17"/>
      <c r="G92" s="4"/>
      <c r="H92" s="4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73"/>
      <c r="AF92" s="73"/>
      <c r="AG92" s="17"/>
      <c r="AH92" s="17"/>
      <c r="AI92" s="17"/>
      <c r="AJ92" s="17"/>
      <c r="AK92" s="4"/>
      <c r="AL92" s="17"/>
      <c r="AM92" s="17"/>
      <c r="AN92" s="17"/>
    </row>
    <row r="93" spans="5:40" s="2" customFormat="1" x14ac:dyDescent="0.2">
      <c r="E93" s="17"/>
      <c r="G93" s="4"/>
      <c r="H93" s="4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73"/>
      <c r="AF93" s="73"/>
      <c r="AG93" s="17"/>
      <c r="AH93" s="17"/>
      <c r="AI93" s="17"/>
      <c r="AJ93" s="17"/>
      <c r="AK93" s="4"/>
      <c r="AL93" s="17"/>
      <c r="AM93" s="17"/>
      <c r="AN93" s="17"/>
    </row>
    <row r="94" spans="5:40" s="2" customFormat="1" x14ac:dyDescent="0.2">
      <c r="E94" s="17"/>
      <c r="G94" s="4"/>
      <c r="H94" s="4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73"/>
      <c r="AF94" s="73"/>
      <c r="AG94" s="17"/>
      <c r="AH94" s="17"/>
      <c r="AI94" s="17"/>
      <c r="AJ94" s="17"/>
      <c r="AK94" s="4"/>
      <c r="AL94" s="17"/>
      <c r="AM94" s="17"/>
      <c r="AN94" s="17"/>
    </row>
    <row r="95" spans="5:40" s="2" customFormat="1" x14ac:dyDescent="0.2">
      <c r="E95" s="17"/>
      <c r="G95" s="4"/>
      <c r="H95" s="4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73"/>
      <c r="AF95" s="73"/>
      <c r="AG95" s="17"/>
      <c r="AH95" s="17"/>
      <c r="AI95" s="17"/>
      <c r="AJ95" s="17"/>
      <c r="AK95" s="4"/>
      <c r="AL95" s="17"/>
      <c r="AM95" s="17"/>
      <c r="AN95" s="17"/>
    </row>
    <row r="96" spans="5:40" s="2" customFormat="1" x14ac:dyDescent="0.2">
      <c r="E96" s="17"/>
      <c r="G96" s="4"/>
      <c r="H96" s="4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73"/>
      <c r="AF96" s="73"/>
      <c r="AG96" s="17"/>
      <c r="AH96" s="17"/>
      <c r="AI96" s="17"/>
      <c r="AJ96" s="17"/>
      <c r="AK96" s="4"/>
      <c r="AL96" s="17"/>
      <c r="AM96" s="17"/>
      <c r="AN96" s="17"/>
    </row>
    <row r="97" spans="5:40" s="2" customFormat="1" x14ac:dyDescent="0.2">
      <c r="E97" s="17"/>
      <c r="G97" s="4"/>
      <c r="H97" s="4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73"/>
      <c r="AF97" s="73"/>
      <c r="AG97" s="17"/>
      <c r="AH97" s="17"/>
      <c r="AI97" s="17"/>
      <c r="AJ97" s="17"/>
      <c r="AK97" s="4"/>
      <c r="AL97" s="17"/>
      <c r="AM97" s="17"/>
      <c r="AN97" s="17"/>
    </row>
    <row r="98" spans="5:40" s="2" customFormat="1" x14ac:dyDescent="0.2">
      <c r="E98" s="17"/>
      <c r="G98" s="4"/>
      <c r="H98" s="4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73"/>
      <c r="AF98" s="73"/>
      <c r="AG98" s="17"/>
      <c r="AH98" s="17"/>
      <c r="AI98" s="17"/>
      <c r="AJ98" s="17"/>
      <c r="AK98" s="4"/>
      <c r="AL98" s="17"/>
      <c r="AM98" s="17"/>
      <c r="AN98" s="17"/>
    </row>
    <row r="99" spans="5:40" s="2" customFormat="1" x14ac:dyDescent="0.2">
      <c r="E99" s="17"/>
      <c r="G99" s="4"/>
      <c r="H99" s="4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73"/>
      <c r="AF99" s="73"/>
      <c r="AG99" s="17"/>
      <c r="AH99" s="17"/>
      <c r="AI99" s="17"/>
      <c r="AJ99" s="17"/>
      <c r="AK99" s="4"/>
      <c r="AL99" s="17"/>
      <c r="AM99" s="17"/>
      <c r="AN99" s="17"/>
    </row>
    <row r="100" spans="5:40" s="2" customFormat="1" x14ac:dyDescent="0.2">
      <c r="E100" s="17"/>
      <c r="G100" s="4"/>
      <c r="H100" s="4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73"/>
      <c r="AF100" s="73"/>
      <c r="AG100" s="17"/>
      <c r="AH100" s="17"/>
      <c r="AI100" s="17"/>
      <c r="AJ100" s="17"/>
      <c r="AK100" s="4"/>
      <c r="AL100" s="17"/>
      <c r="AM100" s="17"/>
      <c r="AN100" s="17"/>
    </row>
    <row r="101" spans="5:40" s="2" customFormat="1" x14ac:dyDescent="0.2">
      <c r="E101" s="17"/>
      <c r="G101" s="4"/>
      <c r="H101" s="4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73"/>
      <c r="AF101" s="73"/>
      <c r="AG101" s="17"/>
      <c r="AH101" s="17"/>
      <c r="AI101" s="17"/>
      <c r="AJ101" s="17"/>
      <c r="AK101" s="4"/>
      <c r="AL101" s="17"/>
      <c r="AM101" s="17"/>
      <c r="AN101" s="17"/>
    </row>
    <row r="102" spans="5:40" s="2" customFormat="1" x14ac:dyDescent="0.2">
      <c r="E102" s="17"/>
      <c r="G102" s="4"/>
      <c r="H102" s="4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73"/>
      <c r="AF102" s="73"/>
      <c r="AG102" s="17"/>
      <c r="AH102" s="17"/>
      <c r="AI102" s="17"/>
      <c r="AJ102" s="17"/>
      <c r="AK102" s="4"/>
      <c r="AL102" s="17"/>
      <c r="AM102" s="17"/>
      <c r="AN102" s="17"/>
    </row>
    <row r="103" spans="5:40" s="2" customFormat="1" x14ac:dyDescent="0.2">
      <c r="E103" s="17"/>
      <c r="G103" s="4"/>
      <c r="H103" s="4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73"/>
      <c r="AF103" s="73"/>
      <c r="AG103" s="17"/>
      <c r="AH103" s="17"/>
      <c r="AI103" s="17"/>
      <c r="AJ103" s="17"/>
      <c r="AK103" s="4"/>
      <c r="AL103" s="17"/>
      <c r="AM103" s="17"/>
      <c r="AN103" s="17"/>
    </row>
    <row r="104" spans="5:40" s="2" customFormat="1" x14ac:dyDescent="0.2">
      <c r="E104" s="17"/>
      <c r="G104" s="4"/>
      <c r="H104" s="4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73"/>
      <c r="AF104" s="73"/>
      <c r="AG104" s="17"/>
      <c r="AH104" s="17"/>
      <c r="AI104" s="17"/>
      <c r="AJ104" s="17"/>
      <c r="AK104" s="4"/>
      <c r="AL104" s="17"/>
      <c r="AM104" s="17"/>
      <c r="AN104" s="17"/>
    </row>
    <row r="105" spans="5:40" s="2" customFormat="1" x14ac:dyDescent="0.2">
      <c r="E105" s="17"/>
      <c r="G105" s="4"/>
      <c r="H105" s="4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73"/>
      <c r="AF105" s="73"/>
      <c r="AG105" s="17"/>
      <c r="AH105" s="17"/>
      <c r="AI105" s="17"/>
      <c r="AJ105" s="17"/>
      <c r="AK105" s="4"/>
      <c r="AL105" s="17"/>
      <c r="AM105" s="17"/>
      <c r="AN105" s="17"/>
    </row>
    <row r="106" spans="5:40" s="2" customFormat="1" x14ac:dyDescent="0.2">
      <c r="E106" s="17"/>
      <c r="G106" s="4"/>
      <c r="H106" s="4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73"/>
      <c r="AF106" s="73"/>
      <c r="AG106" s="17"/>
      <c r="AH106" s="17"/>
      <c r="AI106" s="17"/>
      <c r="AJ106" s="17"/>
      <c r="AK106" s="4"/>
      <c r="AL106" s="17"/>
      <c r="AM106" s="17"/>
      <c r="AN106" s="17"/>
    </row>
    <row r="107" spans="5:40" s="2" customFormat="1" x14ac:dyDescent="0.2">
      <c r="E107" s="17"/>
      <c r="G107" s="4"/>
      <c r="H107" s="4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73"/>
      <c r="AF107" s="73"/>
      <c r="AG107" s="17"/>
      <c r="AH107" s="17"/>
      <c r="AI107" s="17"/>
      <c r="AJ107" s="17"/>
      <c r="AK107" s="4"/>
      <c r="AL107" s="17"/>
      <c r="AM107" s="17"/>
      <c r="AN107" s="17"/>
    </row>
    <row r="108" spans="5:40" s="2" customFormat="1" x14ac:dyDescent="0.2">
      <c r="E108" s="17"/>
      <c r="G108" s="4"/>
      <c r="H108" s="4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73"/>
      <c r="AF108" s="73"/>
      <c r="AG108" s="17"/>
      <c r="AH108" s="17"/>
      <c r="AI108" s="17"/>
      <c r="AJ108" s="17"/>
      <c r="AK108" s="4"/>
      <c r="AL108" s="17"/>
      <c r="AM108" s="17"/>
      <c r="AN108" s="17"/>
    </row>
    <row r="109" spans="5:40" s="2" customFormat="1" x14ac:dyDescent="0.2">
      <c r="E109" s="17"/>
      <c r="G109" s="4"/>
      <c r="H109" s="4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73"/>
      <c r="AF109" s="73"/>
      <c r="AG109" s="17"/>
      <c r="AH109" s="17"/>
      <c r="AI109" s="17"/>
      <c r="AJ109" s="17"/>
      <c r="AK109" s="4"/>
      <c r="AL109" s="17"/>
      <c r="AM109" s="17"/>
      <c r="AN109" s="17"/>
    </row>
    <row r="110" spans="5:40" s="2" customFormat="1" x14ac:dyDescent="0.2">
      <c r="E110" s="17"/>
      <c r="G110" s="4"/>
      <c r="H110" s="4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73"/>
      <c r="AF110" s="73"/>
      <c r="AG110" s="17"/>
      <c r="AH110" s="17"/>
      <c r="AI110" s="17"/>
      <c r="AJ110" s="17"/>
      <c r="AK110" s="4"/>
      <c r="AL110" s="17"/>
      <c r="AM110" s="17"/>
      <c r="AN110" s="17"/>
    </row>
    <row r="111" spans="5:40" s="2" customFormat="1" x14ac:dyDescent="0.2">
      <c r="E111" s="17"/>
      <c r="G111" s="4"/>
      <c r="H111" s="4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73"/>
      <c r="AF111" s="73"/>
      <c r="AG111" s="17"/>
      <c r="AH111" s="17"/>
      <c r="AI111" s="17"/>
      <c r="AJ111" s="17"/>
      <c r="AK111" s="4"/>
      <c r="AL111" s="17"/>
      <c r="AM111" s="17"/>
      <c r="AN111" s="17"/>
    </row>
    <row r="112" spans="5:40" s="2" customFormat="1" x14ac:dyDescent="0.2">
      <c r="E112" s="17"/>
      <c r="G112" s="4"/>
      <c r="H112" s="4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73"/>
      <c r="AF112" s="73"/>
      <c r="AG112" s="17"/>
      <c r="AH112" s="17"/>
      <c r="AI112" s="17"/>
      <c r="AJ112" s="17"/>
      <c r="AK112" s="4"/>
      <c r="AL112" s="17"/>
      <c r="AM112" s="17"/>
      <c r="AN112" s="17"/>
    </row>
    <row r="113" spans="5:40" s="2" customFormat="1" x14ac:dyDescent="0.2">
      <c r="E113" s="17"/>
      <c r="G113" s="4"/>
      <c r="H113" s="4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73"/>
      <c r="AF113" s="73"/>
      <c r="AG113" s="17"/>
      <c r="AH113" s="17"/>
      <c r="AI113" s="17"/>
      <c r="AJ113" s="17"/>
      <c r="AK113" s="4"/>
      <c r="AL113" s="17"/>
      <c r="AM113" s="17"/>
      <c r="AN113" s="17"/>
    </row>
    <row r="114" spans="5:40" s="2" customFormat="1" x14ac:dyDescent="0.2">
      <c r="E114" s="17"/>
      <c r="G114" s="4"/>
      <c r="H114" s="4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73"/>
      <c r="AF114" s="73"/>
      <c r="AG114" s="17"/>
      <c r="AH114" s="17"/>
      <c r="AI114" s="17"/>
      <c r="AJ114" s="17"/>
      <c r="AK114" s="4"/>
      <c r="AL114" s="17"/>
      <c r="AM114" s="17"/>
      <c r="AN114" s="17"/>
    </row>
    <row r="115" spans="5:40" s="2" customFormat="1" x14ac:dyDescent="0.2">
      <c r="E115" s="17"/>
      <c r="G115" s="4"/>
      <c r="H115" s="4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73"/>
      <c r="AF115" s="73"/>
      <c r="AG115" s="17"/>
      <c r="AH115" s="17"/>
      <c r="AI115" s="17"/>
      <c r="AJ115" s="17"/>
      <c r="AK115" s="4"/>
      <c r="AL115" s="17"/>
      <c r="AM115" s="17"/>
      <c r="AN115" s="17"/>
    </row>
    <row r="116" spans="5:40" s="2" customFormat="1" x14ac:dyDescent="0.2">
      <c r="E116" s="17"/>
      <c r="G116" s="4"/>
      <c r="H116" s="4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73"/>
      <c r="AF116" s="73"/>
      <c r="AG116" s="17"/>
      <c r="AH116" s="17"/>
      <c r="AI116" s="17"/>
      <c r="AJ116" s="17"/>
      <c r="AK116" s="4"/>
      <c r="AL116" s="17"/>
      <c r="AM116" s="17"/>
      <c r="AN116" s="17"/>
    </row>
    <row r="117" spans="5:40" s="2" customFormat="1" x14ac:dyDescent="0.2">
      <c r="E117" s="17"/>
      <c r="G117" s="4"/>
      <c r="H117" s="4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73"/>
      <c r="AF117" s="73"/>
      <c r="AG117" s="17"/>
      <c r="AH117" s="17"/>
      <c r="AI117" s="17"/>
      <c r="AJ117" s="17"/>
      <c r="AK117" s="4"/>
      <c r="AL117" s="17"/>
      <c r="AM117" s="17"/>
      <c r="AN117" s="17"/>
    </row>
    <row r="118" spans="5:40" s="2" customFormat="1" x14ac:dyDescent="0.2">
      <c r="E118" s="17"/>
      <c r="G118" s="4"/>
      <c r="H118" s="4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73"/>
      <c r="AF118" s="73"/>
      <c r="AG118" s="17"/>
      <c r="AH118" s="17"/>
      <c r="AI118" s="17"/>
      <c r="AJ118" s="17"/>
      <c r="AK118" s="4"/>
      <c r="AL118" s="17"/>
      <c r="AM118" s="17"/>
      <c r="AN118" s="17"/>
    </row>
    <row r="119" spans="5:40" s="2" customFormat="1" x14ac:dyDescent="0.2">
      <c r="E119" s="17"/>
      <c r="G119" s="4"/>
      <c r="H119" s="4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73"/>
      <c r="AF119" s="73"/>
      <c r="AG119" s="17"/>
      <c r="AH119" s="17"/>
      <c r="AI119" s="17"/>
      <c r="AJ119" s="17"/>
      <c r="AK119" s="4"/>
      <c r="AL119" s="17"/>
      <c r="AM119" s="17"/>
      <c r="AN119" s="17"/>
    </row>
    <row r="120" spans="5:40" s="2" customFormat="1" x14ac:dyDescent="0.2">
      <c r="E120" s="17"/>
      <c r="G120" s="4"/>
      <c r="H120" s="4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73"/>
      <c r="AF120" s="73"/>
      <c r="AG120" s="17"/>
      <c r="AH120" s="17"/>
      <c r="AI120" s="17"/>
      <c r="AJ120" s="17"/>
      <c r="AK120" s="4"/>
      <c r="AL120" s="17"/>
      <c r="AM120" s="17"/>
      <c r="AN120" s="17"/>
    </row>
    <row r="121" spans="5:40" s="2" customFormat="1" x14ac:dyDescent="0.2">
      <c r="E121" s="17"/>
      <c r="G121" s="4"/>
      <c r="H121" s="4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73"/>
      <c r="AF121" s="73"/>
      <c r="AG121" s="17"/>
      <c r="AH121" s="17"/>
      <c r="AI121" s="17"/>
      <c r="AJ121" s="17"/>
      <c r="AK121" s="4"/>
      <c r="AL121" s="17"/>
      <c r="AM121" s="17"/>
      <c r="AN121" s="17"/>
    </row>
    <row r="122" spans="5:40" s="2" customFormat="1" x14ac:dyDescent="0.2">
      <c r="E122" s="17"/>
      <c r="G122" s="4"/>
      <c r="H122" s="4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73"/>
      <c r="AF122" s="73"/>
      <c r="AG122" s="17"/>
      <c r="AH122" s="17"/>
      <c r="AI122" s="17"/>
      <c r="AJ122" s="17"/>
      <c r="AK122" s="4"/>
      <c r="AL122" s="17"/>
      <c r="AM122" s="17"/>
      <c r="AN122" s="17"/>
    </row>
    <row r="123" spans="5:40" s="2" customFormat="1" x14ac:dyDescent="0.2">
      <c r="E123" s="17"/>
      <c r="G123" s="4"/>
      <c r="H123" s="4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73"/>
      <c r="AF123" s="73"/>
      <c r="AG123" s="17"/>
      <c r="AH123" s="17"/>
      <c r="AI123" s="17"/>
      <c r="AJ123" s="17"/>
      <c r="AK123" s="4"/>
      <c r="AL123" s="17"/>
      <c r="AM123" s="17"/>
      <c r="AN123" s="17"/>
    </row>
    <row r="124" spans="5:40" s="2" customFormat="1" x14ac:dyDescent="0.2">
      <c r="E124" s="17"/>
      <c r="G124" s="4"/>
      <c r="H124" s="4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73"/>
      <c r="AF124" s="73"/>
      <c r="AG124" s="17"/>
      <c r="AH124" s="17"/>
      <c r="AI124" s="17"/>
      <c r="AJ124" s="17"/>
      <c r="AK124" s="4"/>
      <c r="AL124" s="17"/>
      <c r="AM124" s="17"/>
      <c r="AN124" s="17"/>
    </row>
    <row r="125" spans="5:40" s="2" customFormat="1" x14ac:dyDescent="0.2">
      <c r="E125" s="17"/>
      <c r="G125" s="4"/>
      <c r="H125" s="4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73"/>
      <c r="AF125" s="73"/>
      <c r="AG125" s="17"/>
      <c r="AH125" s="17"/>
      <c r="AI125" s="17"/>
      <c r="AJ125" s="17"/>
      <c r="AK125" s="4"/>
      <c r="AL125" s="17"/>
      <c r="AM125" s="17"/>
      <c r="AN125" s="17"/>
    </row>
    <row r="126" spans="5:40" s="2" customFormat="1" x14ac:dyDescent="0.2">
      <c r="E126" s="17"/>
      <c r="G126" s="4"/>
      <c r="H126" s="4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73"/>
      <c r="AF126" s="73"/>
      <c r="AG126" s="17"/>
      <c r="AH126" s="17"/>
      <c r="AI126" s="17"/>
      <c r="AJ126" s="17"/>
      <c r="AK126" s="4"/>
      <c r="AL126" s="17"/>
      <c r="AM126" s="17"/>
      <c r="AN126" s="17"/>
    </row>
    <row r="127" spans="5:40" s="2" customFormat="1" x14ac:dyDescent="0.2">
      <c r="E127" s="17"/>
      <c r="G127" s="4"/>
      <c r="H127" s="4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73"/>
      <c r="AF127" s="73"/>
      <c r="AG127" s="17"/>
      <c r="AH127" s="17"/>
      <c r="AI127" s="17"/>
      <c r="AJ127" s="17"/>
      <c r="AK127" s="4"/>
      <c r="AL127" s="17"/>
      <c r="AM127" s="17"/>
      <c r="AN127" s="17"/>
    </row>
    <row r="128" spans="5:40" s="2" customFormat="1" x14ac:dyDescent="0.2">
      <c r="E128" s="17"/>
      <c r="G128" s="4"/>
      <c r="H128" s="4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73"/>
      <c r="AF128" s="73"/>
      <c r="AG128" s="17"/>
      <c r="AH128" s="17"/>
      <c r="AI128" s="17"/>
      <c r="AJ128" s="17"/>
      <c r="AK128" s="4"/>
      <c r="AL128" s="17"/>
      <c r="AM128" s="17"/>
      <c r="AN128" s="17"/>
    </row>
    <row r="129" spans="5:40" s="2" customFormat="1" x14ac:dyDescent="0.2">
      <c r="E129" s="17"/>
      <c r="G129" s="4"/>
      <c r="H129" s="4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73"/>
      <c r="AF129" s="73"/>
      <c r="AG129" s="17"/>
      <c r="AH129" s="17"/>
      <c r="AI129" s="17"/>
      <c r="AJ129" s="17"/>
      <c r="AK129" s="4"/>
      <c r="AL129" s="17"/>
      <c r="AM129" s="17"/>
      <c r="AN129" s="17"/>
    </row>
    <row r="130" spans="5:40" s="2" customFormat="1" x14ac:dyDescent="0.2">
      <c r="E130" s="17"/>
      <c r="G130" s="4"/>
      <c r="H130" s="4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73"/>
      <c r="AF130" s="73"/>
      <c r="AG130" s="17"/>
      <c r="AH130" s="17"/>
      <c r="AI130" s="17"/>
      <c r="AJ130" s="17"/>
      <c r="AK130" s="4"/>
      <c r="AL130" s="17"/>
      <c r="AM130" s="17"/>
      <c r="AN130" s="17"/>
    </row>
    <row r="131" spans="5:40" s="2" customFormat="1" x14ac:dyDescent="0.2">
      <c r="E131" s="17"/>
      <c r="G131" s="4"/>
      <c r="H131" s="4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73"/>
      <c r="AF131" s="73"/>
      <c r="AG131" s="17"/>
      <c r="AH131" s="17"/>
      <c r="AI131" s="17"/>
      <c r="AJ131" s="17"/>
      <c r="AK131" s="4"/>
      <c r="AL131" s="17"/>
      <c r="AM131" s="17"/>
      <c r="AN131" s="17"/>
    </row>
    <row r="132" spans="5:40" s="2" customFormat="1" x14ac:dyDescent="0.2">
      <c r="E132" s="17"/>
      <c r="G132" s="4"/>
      <c r="H132" s="4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73"/>
      <c r="AF132" s="73"/>
      <c r="AG132" s="17"/>
      <c r="AH132" s="17"/>
      <c r="AI132" s="17"/>
      <c r="AJ132" s="17"/>
      <c r="AK132" s="4"/>
      <c r="AL132" s="17"/>
      <c r="AM132" s="17"/>
      <c r="AN132" s="17"/>
    </row>
    <row r="133" spans="5:40" s="2" customFormat="1" x14ac:dyDescent="0.2">
      <c r="E133" s="17"/>
      <c r="G133" s="4"/>
      <c r="H133" s="4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73"/>
      <c r="AF133" s="73"/>
      <c r="AG133" s="17"/>
      <c r="AH133" s="17"/>
      <c r="AI133" s="17"/>
      <c r="AJ133" s="17"/>
      <c r="AK133" s="4"/>
      <c r="AL133" s="17"/>
      <c r="AM133" s="17"/>
      <c r="AN133" s="17"/>
    </row>
    <row r="134" spans="5:40" s="2" customFormat="1" x14ac:dyDescent="0.2">
      <c r="E134" s="17"/>
      <c r="G134" s="4"/>
      <c r="H134" s="4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73"/>
      <c r="AF134" s="73"/>
      <c r="AG134" s="17"/>
      <c r="AH134" s="17"/>
      <c r="AI134" s="17"/>
      <c r="AJ134" s="17"/>
      <c r="AK134" s="4"/>
      <c r="AL134" s="17"/>
      <c r="AM134" s="17"/>
      <c r="AN134" s="17"/>
    </row>
    <row r="135" spans="5:40" s="2" customFormat="1" x14ac:dyDescent="0.2">
      <c r="E135" s="17"/>
      <c r="G135" s="4"/>
      <c r="H135" s="4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73"/>
      <c r="AF135" s="73"/>
      <c r="AG135" s="17"/>
      <c r="AH135" s="17"/>
      <c r="AI135" s="17"/>
      <c r="AJ135" s="17"/>
      <c r="AK135" s="4"/>
      <c r="AL135" s="17"/>
      <c r="AM135" s="17"/>
      <c r="AN135" s="17"/>
    </row>
    <row r="136" spans="5:40" s="2" customFormat="1" x14ac:dyDescent="0.2">
      <c r="E136" s="17"/>
      <c r="G136" s="4"/>
      <c r="H136" s="4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73"/>
      <c r="AF136" s="73"/>
      <c r="AG136" s="17"/>
      <c r="AH136" s="17"/>
      <c r="AI136" s="17"/>
      <c r="AJ136" s="17"/>
      <c r="AK136" s="4"/>
      <c r="AL136" s="17"/>
      <c r="AM136" s="17"/>
      <c r="AN136" s="17"/>
    </row>
    <row r="137" spans="5:40" s="2" customFormat="1" x14ac:dyDescent="0.2">
      <c r="E137" s="17"/>
      <c r="G137" s="4"/>
      <c r="H137" s="4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73"/>
      <c r="AF137" s="73"/>
      <c r="AG137" s="17"/>
      <c r="AH137" s="17"/>
      <c r="AI137" s="17"/>
      <c r="AJ137" s="17"/>
      <c r="AK137" s="4"/>
      <c r="AL137" s="17"/>
      <c r="AM137" s="17"/>
      <c r="AN137" s="17"/>
    </row>
    <row r="138" spans="5:40" s="2" customFormat="1" x14ac:dyDescent="0.2">
      <c r="E138" s="17"/>
      <c r="G138" s="4"/>
      <c r="H138" s="4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73"/>
      <c r="AF138" s="73"/>
      <c r="AG138" s="17"/>
      <c r="AH138" s="17"/>
      <c r="AI138" s="17"/>
      <c r="AJ138" s="17"/>
      <c r="AK138" s="4"/>
      <c r="AL138" s="17"/>
      <c r="AM138" s="17"/>
      <c r="AN138" s="17"/>
    </row>
    <row r="139" spans="5:40" s="2" customFormat="1" x14ac:dyDescent="0.2">
      <c r="E139" s="17"/>
      <c r="G139" s="4"/>
      <c r="H139" s="4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73"/>
      <c r="AF139" s="73"/>
      <c r="AG139" s="17"/>
      <c r="AH139" s="17"/>
      <c r="AI139" s="17"/>
      <c r="AJ139" s="17"/>
      <c r="AK139" s="4"/>
      <c r="AL139" s="17"/>
      <c r="AM139" s="17"/>
      <c r="AN139" s="17"/>
    </row>
    <row r="140" spans="5:40" s="2" customFormat="1" x14ac:dyDescent="0.2">
      <c r="E140" s="17"/>
      <c r="G140" s="4"/>
      <c r="H140" s="4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73"/>
      <c r="AF140" s="73"/>
      <c r="AG140" s="17"/>
      <c r="AH140" s="17"/>
      <c r="AI140" s="17"/>
      <c r="AJ140" s="17"/>
      <c r="AK140" s="4"/>
      <c r="AL140" s="17"/>
      <c r="AM140" s="17"/>
      <c r="AN140" s="17"/>
    </row>
    <row r="141" spans="5:40" s="2" customFormat="1" x14ac:dyDescent="0.2">
      <c r="E141" s="17"/>
      <c r="G141" s="4"/>
      <c r="H141" s="4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73"/>
      <c r="AF141" s="73"/>
      <c r="AG141" s="17"/>
      <c r="AH141" s="17"/>
      <c r="AI141" s="17"/>
      <c r="AJ141" s="17"/>
      <c r="AK141" s="4"/>
      <c r="AL141" s="17"/>
      <c r="AM141" s="17"/>
      <c r="AN141" s="17"/>
    </row>
    <row r="142" spans="5:40" s="2" customFormat="1" x14ac:dyDescent="0.2">
      <c r="E142" s="17"/>
      <c r="G142" s="4"/>
      <c r="H142" s="4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73"/>
      <c r="AF142" s="73"/>
      <c r="AG142" s="17"/>
      <c r="AH142" s="17"/>
      <c r="AI142" s="17"/>
      <c r="AJ142" s="17"/>
      <c r="AK142" s="4"/>
      <c r="AL142" s="17"/>
      <c r="AM142" s="17"/>
      <c r="AN142" s="17"/>
    </row>
    <row r="143" spans="5:40" s="2" customFormat="1" x14ac:dyDescent="0.2">
      <c r="E143" s="17"/>
      <c r="G143" s="4"/>
      <c r="H143" s="4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73"/>
      <c r="AF143" s="73"/>
      <c r="AG143" s="17"/>
      <c r="AH143" s="17"/>
      <c r="AI143" s="17"/>
      <c r="AJ143" s="17"/>
      <c r="AK143" s="4"/>
      <c r="AL143" s="17"/>
      <c r="AM143" s="17"/>
      <c r="AN143" s="17"/>
    </row>
    <row r="144" spans="5:40" s="2" customFormat="1" x14ac:dyDescent="0.2">
      <c r="E144" s="17"/>
      <c r="G144" s="4"/>
      <c r="H144" s="4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73"/>
      <c r="AF144" s="73"/>
      <c r="AG144" s="17"/>
      <c r="AH144" s="17"/>
      <c r="AI144" s="17"/>
      <c r="AJ144" s="17"/>
      <c r="AK144" s="4"/>
      <c r="AL144" s="17"/>
      <c r="AM144" s="17"/>
      <c r="AN144" s="17"/>
    </row>
    <row r="145" spans="5:40" s="2" customFormat="1" x14ac:dyDescent="0.2">
      <c r="E145" s="17"/>
      <c r="G145" s="4"/>
      <c r="H145" s="4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73"/>
      <c r="AF145" s="73"/>
      <c r="AG145" s="17"/>
      <c r="AH145" s="17"/>
      <c r="AI145" s="17"/>
      <c r="AJ145" s="17"/>
      <c r="AK145" s="4"/>
      <c r="AL145" s="17"/>
      <c r="AM145" s="17"/>
      <c r="AN145" s="17"/>
    </row>
    <row r="146" spans="5:40" s="2" customFormat="1" x14ac:dyDescent="0.2">
      <c r="E146" s="17"/>
      <c r="G146" s="4"/>
      <c r="H146" s="4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73"/>
      <c r="AF146" s="73"/>
      <c r="AG146" s="17"/>
      <c r="AH146" s="17"/>
      <c r="AI146" s="17"/>
      <c r="AJ146" s="17"/>
      <c r="AK146" s="4"/>
      <c r="AL146" s="17"/>
      <c r="AM146" s="17"/>
      <c r="AN146" s="17"/>
    </row>
    <row r="147" spans="5:40" s="2" customFormat="1" x14ac:dyDescent="0.2">
      <c r="E147" s="17"/>
      <c r="G147" s="4"/>
      <c r="H147" s="4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73"/>
      <c r="AF147" s="73"/>
      <c r="AG147" s="17"/>
      <c r="AH147" s="17"/>
      <c r="AI147" s="17"/>
      <c r="AJ147" s="17"/>
      <c r="AK147" s="4"/>
      <c r="AL147" s="17"/>
      <c r="AM147" s="17"/>
      <c r="AN147" s="17"/>
    </row>
    <row r="148" spans="5:40" s="2" customFormat="1" x14ac:dyDescent="0.2">
      <c r="E148" s="17"/>
      <c r="G148" s="4"/>
      <c r="H148" s="4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73"/>
      <c r="AF148" s="73"/>
      <c r="AG148" s="17"/>
      <c r="AH148" s="17"/>
      <c r="AI148" s="17"/>
      <c r="AJ148" s="17"/>
      <c r="AK148" s="4"/>
      <c r="AL148" s="17"/>
      <c r="AM148" s="17"/>
      <c r="AN148" s="17"/>
    </row>
    <row r="149" spans="5:40" s="2" customFormat="1" x14ac:dyDescent="0.2">
      <c r="E149" s="17"/>
      <c r="G149" s="4"/>
      <c r="H149" s="4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73"/>
      <c r="AF149" s="73"/>
      <c r="AG149" s="17"/>
      <c r="AH149" s="17"/>
      <c r="AI149" s="17"/>
      <c r="AJ149" s="17"/>
      <c r="AK149" s="4"/>
      <c r="AL149" s="17"/>
      <c r="AM149" s="17"/>
      <c r="AN149" s="17"/>
    </row>
    <row r="150" spans="5:40" s="2" customFormat="1" x14ac:dyDescent="0.2">
      <c r="E150" s="17"/>
      <c r="G150" s="4"/>
      <c r="H150" s="4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73"/>
      <c r="AF150" s="73"/>
      <c r="AG150" s="17"/>
      <c r="AH150" s="17"/>
      <c r="AI150" s="17"/>
      <c r="AJ150" s="17"/>
      <c r="AK150" s="4"/>
      <c r="AL150" s="17"/>
      <c r="AM150" s="17"/>
      <c r="AN150" s="17"/>
    </row>
    <row r="151" spans="5:40" s="2" customFormat="1" x14ac:dyDescent="0.2">
      <c r="E151" s="17"/>
      <c r="G151" s="4"/>
      <c r="H151" s="4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73"/>
      <c r="AF151" s="73"/>
      <c r="AG151" s="17"/>
      <c r="AH151" s="17"/>
      <c r="AI151" s="17"/>
      <c r="AJ151" s="17"/>
      <c r="AK151" s="4"/>
      <c r="AL151" s="17"/>
      <c r="AM151" s="17"/>
      <c r="AN151" s="17"/>
    </row>
    <row r="152" spans="5:40" s="2" customFormat="1" x14ac:dyDescent="0.2">
      <c r="E152" s="17"/>
      <c r="G152" s="4"/>
      <c r="H152" s="4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73"/>
      <c r="AF152" s="73"/>
      <c r="AG152" s="17"/>
      <c r="AH152" s="17"/>
      <c r="AI152" s="17"/>
      <c r="AJ152" s="17"/>
      <c r="AK152" s="4"/>
      <c r="AL152" s="17"/>
      <c r="AM152" s="17"/>
      <c r="AN152" s="17"/>
    </row>
    <row r="153" spans="5:40" s="2" customFormat="1" x14ac:dyDescent="0.2">
      <c r="E153" s="17"/>
      <c r="G153" s="4"/>
      <c r="H153" s="4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73"/>
      <c r="AF153" s="73"/>
      <c r="AG153" s="17"/>
      <c r="AH153" s="17"/>
      <c r="AI153" s="17"/>
      <c r="AJ153" s="17"/>
      <c r="AK153" s="4"/>
      <c r="AL153" s="17"/>
      <c r="AM153" s="17"/>
      <c r="AN153" s="17"/>
    </row>
    <row r="154" spans="5:40" s="2" customFormat="1" x14ac:dyDescent="0.2">
      <c r="E154" s="17"/>
      <c r="G154" s="4"/>
      <c r="H154" s="4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73"/>
      <c r="AF154" s="73"/>
      <c r="AG154" s="17"/>
      <c r="AH154" s="17"/>
      <c r="AI154" s="17"/>
      <c r="AJ154" s="17"/>
      <c r="AK154" s="4"/>
      <c r="AL154" s="17"/>
      <c r="AM154" s="17"/>
      <c r="AN154" s="17"/>
    </row>
    <row r="155" spans="5:40" s="2" customFormat="1" x14ac:dyDescent="0.2">
      <c r="E155" s="17"/>
      <c r="G155" s="4"/>
      <c r="H155" s="4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73"/>
      <c r="AF155" s="73"/>
      <c r="AG155" s="17"/>
      <c r="AH155" s="17"/>
      <c r="AI155" s="17"/>
      <c r="AJ155" s="17"/>
      <c r="AK155" s="4"/>
      <c r="AL155" s="17"/>
      <c r="AM155" s="17"/>
      <c r="AN155" s="17"/>
    </row>
    <row r="156" spans="5:40" s="2" customFormat="1" x14ac:dyDescent="0.2">
      <c r="E156" s="17"/>
      <c r="G156" s="4"/>
      <c r="H156" s="4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73"/>
      <c r="AF156" s="73"/>
      <c r="AG156" s="17"/>
      <c r="AH156" s="17"/>
      <c r="AI156" s="17"/>
      <c r="AJ156" s="17"/>
      <c r="AK156" s="4"/>
      <c r="AL156" s="17"/>
      <c r="AM156" s="17"/>
      <c r="AN156" s="17"/>
    </row>
    <row r="157" spans="5:40" s="2" customFormat="1" x14ac:dyDescent="0.2">
      <c r="E157" s="17"/>
      <c r="G157" s="4"/>
      <c r="H157" s="4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73"/>
      <c r="AF157" s="73"/>
      <c r="AG157" s="17"/>
      <c r="AH157" s="17"/>
      <c r="AI157" s="17"/>
      <c r="AJ157" s="17"/>
      <c r="AK157" s="4"/>
      <c r="AL157" s="17"/>
      <c r="AM157" s="17"/>
      <c r="AN157" s="17"/>
    </row>
    <row r="158" spans="5:40" s="2" customFormat="1" x14ac:dyDescent="0.2">
      <c r="E158" s="17"/>
      <c r="G158" s="4"/>
      <c r="H158" s="4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73"/>
      <c r="AF158" s="73"/>
      <c r="AG158" s="17"/>
      <c r="AH158" s="17"/>
      <c r="AI158" s="17"/>
      <c r="AJ158" s="17"/>
      <c r="AK158" s="4"/>
      <c r="AL158" s="17"/>
      <c r="AM158" s="17"/>
      <c r="AN158" s="17"/>
    </row>
    <row r="159" spans="5:40" s="2" customFormat="1" x14ac:dyDescent="0.2">
      <c r="E159" s="17"/>
      <c r="G159" s="4"/>
      <c r="H159" s="4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73"/>
      <c r="AF159" s="73"/>
      <c r="AG159" s="17"/>
      <c r="AH159" s="17"/>
      <c r="AI159" s="17"/>
      <c r="AJ159" s="17"/>
      <c r="AK159" s="4"/>
      <c r="AL159" s="17"/>
      <c r="AM159" s="17"/>
      <c r="AN159" s="17"/>
    </row>
    <row r="160" spans="5:40" s="2" customFormat="1" x14ac:dyDescent="0.2">
      <c r="E160" s="17"/>
      <c r="G160" s="4"/>
      <c r="H160" s="4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73"/>
      <c r="AF160" s="73"/>
      <c r="AG160" s="17"/>
      <c r="AH160" s="17"/>
      <c r="AI160" s="17"/>
      <c r="AJ160" s="17"/>
      <c r="AK160" s="4"/>
      <c r="AL160" s="17"/>
      <c r="AM160" s="17"/>
      <c r="AN160" s="17"/>
    </row>
    <row r="161" spans="5:40" s="2" customFormat="1" x14ac:dyDescent="0.2">
      <c r="E161" s="17"/>
      <c r="G161" s="4"/>
      <c r="H161" s="4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73"/>
      <c r="AF161" s="73"/>
      <c r="AG161" s="17"/>
      <c r="AH161" s="17"/>
      <c r="AI161" s="17"/>
      <c r="AJ161" s="17"/>
      <c r="AK161" s="4"/>
      <c r="AL161" s="17"/>
      <c r="AM161" s="17"/>
      <c r="AN161" s="17"/>
    </row>
    <row r="162" spans="5:40" s="2" customFormat="1" x14ac:dyDescent="0.2">
      <c r="E162" s="17"/>
      <c r="G162" s="4"/>
      <c r="H162" s="4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73"/>
      <c r="AF162" s="73"/>
      <c r="AG162" s="17"/>
      <c r="AH162" s="17"/>
      <c r="AI162" s="17"/>
      <c r="AJ162" s="17"/>
      <c r="AK162" s="4"/>
      <c r="AL162" s="17"/>
      <c r="AM162" s="17"/>
      <c r="AN162" s="17"/>
    </row>
    <row r="163" spans="5:40" s="2" customFormat="1" x14ac:dyDescent="0.2">
      <c r="E163" s="17"/>
      <c r="G163" s="4"/>
      <c r="H163" s="4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73"/>
      <c r="AF163" s="73"/>
      <c r="AG163" s="17"/>
      <c r="AH163" s="17"/>
      <c r="AI163" s="17"/>
      <c r="AJ163" s="17"/>
      <c r="AK163" s="4"/>
      <c r="AL163" s="17"/>
      <c r="AM163" s="17"/>
      <c r="AN163" s="17"/>
    </row>
    <row r="164" spans="5:40" s="2" customFormat="1" x14ac:dyDescent="0.2">
      <c r="E164" s="17"/>
      <c r="G164" s="4"/>
      <c r="H164" s="4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73"/>
      <c r="AF164" s="73"/>
      <c r="AG164" s="17"/>
      <c r="AH164" s="17"/>
      <c r="AI164" s="17"/>
      <c r="AJ164" s="17"/>
      <c r="AK164" s="4"/>
      <c r="AL164" s="17"/>
      <c r="AM164" s="17"/>
      <c r="AN164" s="17"/>
    </row>
    <row r="165" spans="5:40" s="2" customFormat="1" x14ac:dyDescent="0.2">
      <c r="E165" s="17"/>
      <c r="G165" s="4"/>
      <c r="H165" s="4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73"/>
      <c r="AF165" s="73"/>
      <c r="AG165" s="17"/>
      <c r="AH165" s="17"/>
      <c r="AI165" s="17"/>
      <c r="AJ165" s="17"/>
      <c r="AK165" s="4"/>
      <c r="AL165" s="17"/>
      <c r="AM165" s="17"/>
      <c r="AN165" s="17"/>
    </row>
    <row r="166" spans="5:40" s="2" customFormat="1" x14ac:dyDescent="0.2">
      <c r="E166" s="17"/>
      <c r="G166" s="4"/>
      <c r="H166" s="4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73"/>
      <c r="AF166" s="73"/>
      <c r="AG166" s="17"/>
      <c r="AH166" s="17"/>
      <c r="AI166" s="17"/>
      <c r="AJ166" s="17"/>
      <c r="AK166" s="4"/>
      <c r="AL166" s="17"/>
      <c r="AM166" s="17"/>
      <c r="AN166" s="17"/>
    </row>
    <row r="167" spans="5:40" s="2" customFormat="1" x14ac:dyDescent="0.2">
      <c r="E167" s="17"/>
      <c r="G167" s="4"/>
      <c r="H167" s="4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73"/>
      <c r="AF167" s="73"/>
      <c r="AG167" s="17"/>
      <c r="AH167" s="17"/>
      <c r="AI167" s="17"/>
      <c r="AJ167" s="17"/>
      <c r="AK167" s="4"/>
      <c r="AL167" s="17"/>
      <c r="AM167" s="17"/>
      <c r="AN167" s="17"/>
    </row>
    <row r="168" spans="5:40" s="2" customFormat="1" x14ac:dyDescent="0.2">
      <c r="E168" s="17"/>
      <c r="G168" s="4"/>
      <c r="H168" s="4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73"/>
      <c r="AF168" s="73"/>
      <c r="AG168" s="17"/>
      <c r="AH168" s="17"/>
      <c r="AI168" s="17"/>
      <c r="AJ168" s="17"/>
      <c r="AK168" s="4"/>
      <c r="AL168" s="17"/>
      <c r="AM168" s="17"/>
      <c r="AN168" s="17"/>
    </row>
    <row r="169" spans="5:40" s="2" customFormat="1" x14ac:dyDescent="0.2">
      <c r="E169" s="17"/>
      <c r="G169" s="4"/>
      <c r="H169" s="4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73"/>
      <c r="AF169" s="73"/>
      <c r="AG169" s="17"/>
      <c r="AH169" s="17"/>
      <c r="AI169" s="17"/>
      <c r="AJ169" s="17"/>
      <c r="AK169" s="4"/>
      <c r="AL169" s="17"/>
      <c r="AM169" s="17"/>
      <c r="AN169" s="17"/>
    </row>
    <row r="170" spans="5:40" s="2" customFormat="1" x14ac:dyDescent="0.2">
      <c r="E170" s="17"/>
      <c r="G170" s="4"/>
      <c r="H170" s="4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73"/>
      <c r="AF170" s="73"/>
      <c r="AG170" s="17"/>
      <c r="AH170" s="17"/>
      <c r="AI170" s="17"/>
      <c r="AJ170" s="17"/>
      <c r="AK170" s="4"/>
      <c r="AL170" s="17"/>
      <c r="AM170" s="17"/>
      <c r="AN170" s="17"/>
    </row>
    <row r="171" spans="5:40" s="2" customFormat="1" x14ac:dyDescent="0.2">
      <c r="E171" s="17"/>
      <c r="G171" s="4"/>
      <c r="H171" s="4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73"/>
      <c r="AF171" s="73"/>
      <c r="AG171" s="17"/>
      <c r="AH171" s="17"/>
      <c r="AI171" s="17"/>
      <c r="AJ171" s="17"/>
      <c r="AK171" s="4"/>
      <c r="AL171" s="17"/>
      <c r="AM171" s="17"/>
      <c r="AN171" s="17"/>
    </row>
    <row r="172" spans="5:40" s="2" customFormat="1" x14ac:dyDescent="0.2">
      <c r="E172" s="17"/>
      <c r="G172" s="4"/>
      <c r="H172" s="4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73"/>
      <c r="AF172" s="73"/>
      <c r="AG172" s="17"/>
      <c r="AH172" s="17"/>
      <c r="AI172" s="17"/>
      <c r="AJ172" s="17"/>
      <c r="AK172" s="4"/>
      <c r="AL172" s="17"/>
      <c r="AM172" s="17"/>
      <c r="AN172" s="17"/>
    </row>
    <row r="173" spans="5:40" s="2" customFormat="1" x14ac:dyDescent="0.2">
      <c r="E173" s="17"/>
      <c r="G173" s="4"/>
      <c r="H173" s="4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73"/>
      <c r="AF173" s="73"/>
      <c r="AG173" s="17"/>
      <c r="AH173" s="17"/>
      <c r="AI173" s="17"/>
      <c r="AJ173" s="17"/>
      <c r="AK173" s="4"/>
      <c r="AL173" s="17"/>
      <c r="AM173" s="17"/>
      <c r="AN173" s="17"/>
    </row>
    <row r="174" spans="5:40" s="2" customFormat="1" x14ac:dyDescent="0.2">
      <c r="E174" s="17"/>
      <c r="G174" s="4"/>
      <c r="H174" s="4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73"/>
      <c r="AF174" s="73"/>
      <c r="AG174" s="17"/>
      <c r="AH174" s="17"/>
      <c r="AI174" s="17"/>
      <c r="AJ174" s="17"/>
      <c r="AK174" s="4"/>
      <c r="AL174" s="17"/>
      <c r="AM174" s="17"/>
      <c r="AN174" s="17"/>
    </row>
    <row r="175" spans="5:40" s="2" customFormat="1" x14ac:dyDescent="0.2">
      <c r="E175" s="17"/>
      <c r="G175" s="4"/>
      <c r="H175" s="4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73"/>
      <c r="AF175" s="73"/>
      <c r="AG175" s="17"/>
      <c r="AH175" s="17"/>
      <c r="AI175" s="17"/>
      <c r="AJ175" s="17"/>
      <c r="AK175" s="4"/>
      <c r="AL175" s="17"/>
      <c r="AM175" s="17"/>
      <c r="AN175" s="17"/>
    </row>
    <row r="176" spans="5:40" s="2" customFormat="1" x14ac:dyDescent="0.2">
      <c r="E176" s="17"/>
      <c r="G176" s="4"/>
      <c r="H176" s="4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73"/>
      <c r="AF176" s="73"/>
      <c r="AG176" s="17"/>
      <c r="AH176" s="17"/>
      <c r="AI176" s="17"/>
      <c r="AJ176" s="17"/>
      <c r="AK176" s="4"/>
      <c r="AL176" s="17"/>
      <c r="AM176" s="17"/>
      <c r="AN176" s="17"/>
    </row>
    <row r="177" spans="5:40" s="2" customFormat="1" x14ac:dyDescent="0.2">
      <c r="E177" s="17"/>
      <c r="G177" s="4"/>
      <c r="H177" s="4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73"/>
      <c r="AF177" s="73"/>
      <c r="AG177" s="17"/>
      <c r="AH177" s="17"/>
      <c r="AI177" s="17"/>
      <c r="AJ177" s="17"/>
      <c r="AK177" s="4"/>
      <c r="AL177" s="17"/>
      <c r="AM177" s="17"/>
      <c r="AN177" s="17"/>
    </row>
    <row r="178" spans="5:40" s="2" customFormat="1" x14ac:dyDescent="0.2">
      <c r="E178" s="17"/>
      <c r="G178" s="4"/>
      <c r="H178" s="4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73"/>
      <c r="AF178" s="73"/>
      <c r="AG178" s="17"/>
      <c r="AH178" s="17"/>
      <c r="AI178" s="17"/>
      <c r="AJ178" s="17"/>
      <c r="AK178" s="4"/>
      <c r="AL178" s="17"/>
      <c r="AM178" s="17"/>
      <c r="AN178" s="17"/>
    </row>
    <row r="179" spans="5:40" s="2" customFormat="1" x14ac:dyDescent="0.2">
      <c r="E179" s="17"/>
      <c r="G179" s="4"/>
      <c r="H179" s="4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73"/>
      <c r="AF179" s="73"/>
      <c r="AG179" s="17"/>
      <c r="AH179" s="17"/>
      <c r="AI179" s="17"/>
      <c r="AJ179" s="17"/>
      <c r="AK179" s="4"/>
      <c r="AL179" s="17"/>
      <c r="AM179" s="17"/>
      <c r="AN179" s="17"/>
    </row>
    <row r="180" spans="5:40" s="2" customFormat="1" x14ac:dyDescent="0.2">
      <c r="E180" s="17"/>
      <c r="G180" s="4"/>
      <c r="H180" s="4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73"/>
      <c r="AF180" s="73"/>
      <c r="AG180" s="17"/>
      <c r="AH180" s="17"/>
      <c r="AI180" s="17"/>
      <c r="AJ180" s="17"/>
      <c r="AK180" s="4"/>
      <c r="AL180" s="17"/>
      <c r="AM180" s="17"/>
      <c r="AN180" s="17"/>
    </row>
    <row r="181" spans="5:40" s="2" customFormat="1" x14ac:dyDescent="0.2">
      <c r="E181" s="17"/>
      <c r="G181" s="4"/>
      <c r="H181" s="4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73"/>
      <c r="AF181" s="73"/>
      <c r="AG181" s="17"/>
      <c r="AH181" s="17"/>
      <c r="AI181" s="17"/>
      <c r="AJ181" s="17"/>
      <c r="AK181" s="4"/>
      <c r="AL181" s="17"/>
      <c r="AM181" s="17"/>
      <c r="AN181" s="17"/>
    </row>
    <row r="182" spans="5:40" s="2" customFormat="1" x14ac:dyDescent="0.2">
      <c r="E182" s="17"/>
      <c r="G182" s="4"/>
      <c r="H182" s="4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73"/>
      <c r="AF182" s="73"/>
      <c r="AG182" s="17"/>
      <c r="AH182" s="17"/>
      <c r="AI182" s="17"/>
      <c r="AJ182" s="17"/>
      <c r="AK182" s="4"/>
      <c r="AL182" s="17"/>
      <c r="AM182" s="17"/>
      <c r="AN182" s="17"/>
    </row>
    <row r="183" spans="5:40" s="2" customFormat="1" x14ac:dyDescent="0.2">
      <c r="E183" s="17"/>
      <c r="G183" s="4"/>
      <c r="H183" s="4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73"/>
      <c r="AF183" s="73"/>
      <c r="AG183" s="17"/>
      <c r="AH183" s="17"/>
      <c r="AI183" s="17"/>
      <c r="AJ183" s="17"/>
      <c r="AK183" s="4"/>
      <c r="AL183" s="17"/>
      <c r="AM183" s="17"/>
      <c r="AN183" s="17"/>
    </row>
    <row r="184" spans="5:40" s="2" customFormat="1" x14ac:dyDescent="0.2">
      <c r="E184" s="17"/>
      <c r="G184" s="4"/>
      <c r="H184" s="4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73"/>
      <c r="AF184" s="73"/>
      <c r="AG184" s="17"/>
      <c r="AH184" s="17"/>
      <c r="AI184" s="17"/>
      <c r="AJ184" s="17"/>
      <c r="AK184" s="4"/>
      <c r="AL184" s="17"/>
      <c r="AM184" s="17"/>
      <c r="AN184" s="17"/>
    </row>
    <row r="185" spans="5:40" s="2" customFormat="1" x14ac:dyDescent="0.2">
      <c r="E185" s="17"/>
      <c r="G185" s="4"/>
      <c r="H185" s="4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73"/>
      <c r="AF185" s="73"/>
      <c r="AG185" s="17"/>
      <c r="AH185" s="17"/>
      <c r="AI185" s="17"/>
      <c r="AJ185" s="17"/>
      <c r="AK185" s="4"/>
      <c r="AL185" s="17"/>
      <c r="AM185" s="17"/>
      <c r="AN185" s="17"/>
    </row>
    <row r="186" spans="5:40" s="2" customFormat="1" x14ac:dyDescent="0.2">
      <c r="E186" s="17"/>
      <c r="G186" s="4"/>
      <c r="H186" s="4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73"/>
      <c r="AF186" s="73"/>
      <c r="AG186" s="17"/>
      <c r="AH186" s="17"/>
      <c r="AI186" s="17"/>
      <c r="AJ186" s="17"/>
      <c r="AK186" s="4"/>
      <c r="AL186" s="17"/>
      <c r="AM186" s="17"/>
      <c r="AN186" s="17"/>
    </row>
    <row r="187" spans="5:40" s="2" customFormat="1" x14ac:dyDescent="0.2">
      <c r="E187" s="17"/>
      <c r="G187" s="4"/>
      <c r="H187" s="4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73"/>
      <c r="AF187" s="73"/>
      <c r="AG187" s="17"/>
      <c r="AH187" s="17"/>
      <c r="AI187" s="17"/>
      <c r="AJ187" s="17"/>
      <c r="AK187" s="4"/>
      <c r="AL187" s="17"/>
      <c r="AM187" s="17"/>
      <c r="AN187" s="17"/>
    </row>
    <row r="188" spans="5:40" s="2" customFormat="1" x14ac:dyDescent="0.2">
      <c r="E188" s="17"/>
      <c r="G188" s="4"/>
      <c r="H188" s="4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73"/>
      <c r="AF188" s="73"/>
      <c r="AG188" s="17"/>
      <c r="AH188" s="17"/>
      <c r="AI188" s="17"/>
      <c r="AJ188" s="17"/>
      <c r="AK188" s="4"/>
      <c r="AL188" s="17"/>
      <c r="AM188" s="17"/>
      <c r="AN188" s="17"/>
    </row>
    <row r="189" spans="5:40" s="2" customFormat="1" x14ac:dyDescent="0.2">
      <c r="E189" s="17"/>
      <c r="G189" s="4"/>
      <c r="H189" s="4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73"/>
      <c r="AF189" s="73"/>
      <c r="AG189" s="17"/>
      <c r="AH189" s="17"/>
      <c r="AI189" s="17"/>
      <c r="AJ189" s="17"/>
      <c r="AK189" s="4"/>
      <c r="AL189" s="17"/>
      <c r="AM189" s="17"/>
      <c r="AN189" s="17"/>
    </row>
    <row r="190" spans="5:40" s="2" customFormat="1" x14ac:dyDescent="0.2">
      <c r="E190" s="17"/>
      <c r="G190" s="4"/>
      <c r="H190" s="4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73"/>
      <c r="AF190" s="73"/>
      <c r="AG190" s="17"/>
      <c r="AH190" s="17"/>
      <c r="AI190" s="17"/>
      <c r="AJ190" s="17"/>
      <c r="AK190" s="4"/>
      <c r="AL190" s="17"/>
      <c r="AM190" s="17"/>
      <c r="AN190" s="17"/>
    </row>
    <row r="191" spans="5:40" s="2" customFormat="1" x14ac:dyDescent="0.2">
      <c r="E191" s="17"/>
      <c r="G191" s="4"/>
      <c r="H191" s="4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73"/>
      <c r="AF191" s="73"/>
      <c r="AG191" s="17"/>
      <c r="AH191" s="17"/>
      <c r="AI191" s="17"/>
      <c r="AJ191" s="17"/>
      <c r="AK191" s="4"/>
      <c r="AL191" s="17"/>
      <c r="AM191" s="17"/>
      <c r="AN191" s="17"/>
    </row>
    <row r="192" spans="5:40" s="2" customFormat="1" x14ac:dyDescent="0.2">
      <c r="E192" s="17"/>
      <c r="G192" s="4"/>
      <c r="H192" s="4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73"/>
      <c r="AF192" s="73"/>
      <c r="AG192" s="17"/>
      <c r="AH192" s="17"/>
      <c r="AI192" s="17"/>
      <c r="AJ192" s="17"/>
      <c r="AK192" s="4"/>
      <c r="AL192" s="17"/>
      <c r="AM192" s="17"/>
      <c r="AN192" s="17"/>
    </row>
    <row r="193" spans="5:40" s="2" customFormat="1" x14ac:dyDescent="0.2">
      <c r="E193" s="17"/>
      <c r="G193" s="4"/>
      <c r="H193" s="4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73"/>
      <c r="AF193" s="73"/>
      <c r="AG193" s="17"/>
      <c r="AH193" s="17"/>
      <c r="AI193" s="17"/>
      <c r="AJ193" s="17"/>
      <c r="AK193" s="4"/>
      <c r="AL193" s="17"/>
      <c r="AM193" s="17"/>
      <c r="AN193" s="17"/>
    </row>
    <row r="194" spans="5:40" s="2" customFormat="1" x14ac:dyDescent="0.2">
      <c r="E194" s="17"/>
      <c r="G194" s="4"/>
      <c r="H194" s="4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73"/>
      <c r="AF194" s="73"/>
      <c r="AG194" s="17"/>
      <c r="AH194" s="17"/>
      <c r="AI194" s="17"/>
      <c r="AJ194" s="17"/>
      <c r="AK194" s="4"/>
      <c r="AL194" s="17"/>
      <c r="AM194" s="17"/>
      <c r="AN194" s="17"/>
    </row>
    <row r="195" spans="5:40" s="2" customFormat="1" x14ac:dyDescent="0.2">
      <c r="E195" s="17"/>
      <c r="G195" s="4"/>
      <c r="H195" s="4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73"/>
      <c r="AF195" s="73"/>
      <c r="AG195" s="17"/>
      <c r="AH195" s="17"/>
      <c r="AI195" s="17"/>
      <c r="AJ195" s="17"/>
      <c r="AK195" s="4"/>
      <c r="AL195" s="17"/>
      <c r="AM195" s="17"/>
      <c r="AN195" s="17"/>
    </row>
    <row r="196" spans="5:40" s="2" customFormat="1" x14ac:dyDescent="0.2">
      <c r="E196" s="17"/>
      <c r="G196" s="4"/>
      <c r="H196" s="4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73"/>
      <c r="AF196" s="73"/>
      <c r="AG196" s="17"/>
      <c r="AH196" s="17"/>
      <c r="AI196" s="17"/>
      <c r="AJ196" s="17"/>
      <c r="AK196" s="4"/>
      <c r="AL196" s="17"/>
      <c r="AM196" s="17"/>
      <c r="AN196" s="17"/>
    </row>
    <row r="197" spans="5:40" s="2" customFormat="1" x14ac:dyDescent="0.2">
      <c r="E197" s="17"/>
      <c r="G197" s="4"/>
      <c r="H197" s="4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73"/>
      <c r="AF197" s="73"/>
      <c r="AG197" s="17"/>
      <c r="AH197" s="17"/>
      <c r="AI197" s="17"/>
      <c r="AJ197" s="17"/>
      <c r="AK197" s="4"/>
      <c r="AL197" s="17"/>
      <c r="AM197" s="17"/>
      <c r="AN197" s="17"/>
    </row>
    <row r="198" spans="5:40" s="2" customFormat="1" x14ac:dyDescent="0.2">
      <c r="E198" s="17"/>
      <c r="G198" s="4"/>
      <c r="H198" s="4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73"/>
      <c r="AF198" s="73"/>
      <c r="AG198" s="17"/>
      <c r="AH198" s="17"/>
      <c r="AI198" s="17"/>
      <c r="AJ198" s="17"/>
      <c r="AK198" s="4"/>
      <c r="AL198" s="17"/>
      <c r="AM198" s="17"/>
      <c r="AN198" s="17"/>
    </row>
    <row r="199" spans="5:40" s="2" customFormat="1" x14ac:dyDescent="0.2">
      <c r="E199" s="17"/>
      <c r="G199" s="4"/>
      <c r="H199" s="4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73"/>
      <c r="AF199" s="73"/>
      <c r="AG199" s="17"/>
      <c r="AH199" s="17"/>
      <c r="AI199" s="17"/>
      <c r="AJ199" s="17"/>
      <c r="AK199" s="4"/>
      <c r="AL199" s="17"/>
      <c r="AM199" s="17"/>
      <c r="AN199" s="17"/>
    </row>
    <row r="200" spans="5:40" s="2" customFormat="1" x14ac:dyDescent="0.2">
      <c r="E200" s="17"/>
      <c r="G200" s="4"/>
      <c r="H200" s="4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73"/>
      <c r="AF200" s="73"/>
      <c r="AG200" s="17"/>
      <c r="AH200" s="17"/>
      <c r="AI200" s="17"/>
      <c r="AJ200" s="17"/>
      <c r="AK200" s="4"/>
      <c r="AL200" s="17"/>
      <c r="AM200" s="17"/>
      <c r="AN200" s="17"/>
    </row>
    <row r="201" spans="5:40" s="2" customFormat="1" x14ac:dyDescent="0.2">
      <c r="E201" s="17"/>
      <c r="G201" s="4"/>
      <c r="H201" s="4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73"/>
      <c r="AF201" s="73"/>
      <c r="AG201" s="17"/>
      <c r="AH201" s="17"/>
      <c r="AI201" s="17"/>
      <c r="AJ201" s="17"/>
      <c r="AK201" s="4"/>
      <c r="AL201" s="17"/>
      <c r="AM201" s="17"/>
      <c r="AN201" s="17"/>
    </row>
    <row r="202" spans="5:40" s="2" customFormat="1" x14ac:dyDescent="0.2">
      <c r="E202" s="17"/>
      <c r="G202" s="4"/>
      <c r="H202" s="4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73"/>
      <c r="AF202" s="73"/>
      <c r="AG202" s="17"/>
      <c r="AH202" s="17"/>
      <c r="AI202" s="17"/>
      <c r="AJ202" s="17"/>
      <c r="AK202" s="4"/>
      <c r="AL202" s="17"/>
      <c r="AM202" s="17"/>
      <c r="AN202" s="17"/>
    </row>
    <row r="203" spans="5:40" s="2" customFormat="1" x14ac:dyDescent="0.2">
      <c r="E203" s="17"/>
      <c r="G203" s="4"/>
      <c r="H203" s="4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73"/>
      <c r="AF203" s="73"/>
      <c r="AG203" s="17"/>
      <c r="AH203" s="17"/>
      <c r="AI203" s="17"/>
      <c r="AJ203" s="17"/>
      <c r="AK203" s="4"/>
      <c r="AL203" s="17"/>
      <c r="AM203" s="17"/>
      <c r="AN203" s="17"/>
    </row>
    <row r="204" spans="5:40" s="2" customFormat="1" x14ac:dyDescent="0.2">
      <c r="E204" s="17"/>
      <c r="G204" s="4"/>
      <c r="H204" s="4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73"/>
      <c r="AF204" s="73"/>
      <c r="AG204" s="17"/>
      <c r="AH204" s="17"/>
      <c r="AI204" s="17"/>
      <c r="AJ204" s="17"/>
      <c r="AK204" s="4"/>
      <c r="AL204" s="17"/>
      <c r="AM204" s="17"/>
      <c r="AN204" s="17"/>
    </row>
    <row r="205" spans="5:40" s="2" customFormat="1" x14ac:dyDescent="0.2">
      <c r="E205" s="17"/>
      <c r="G205" s="4"/>
      <c r="H205" s="4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73"/>
      <c r="AF205" s="73"/>
      <c r="AG205" s="17"/>
      <c r="AH205" s="17"/>
      <c r="AI205" s="17"/>
      <c r="AJ205" s="17"/>
      <c r="AK205" s="4"/>
      <c r="AL205" s="17"/>
      <c r="AM205" s="17"/>
      <c r="AN205" s="17"/>
    </row>
    <row r="206" spans="5:40" s="2" customFormat="1" x14ac:dyDescent="0.2">
      <c r="E206" s="17"/>
      <c r="G206" s="4"/>
      <c r="H206" s="4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73"/>
      <c r="AF206" s="73"/>
      <c r="AG206" s="17"/>
      <c r="AH206" s="17"/>
      <c r="AI206" s="17"/>
      <c r="AJ206" s="17"/>
      <c r="AK206" s="4"/>
      <c r="AL206" s="17"/>
      <c r="AM206" s="17"/>
      <c r="AN206" s="17"/>
    </row>
    <row r="207" spans="5:40" s="2" customFormat="1" x14ac:dyDescent="0.2">
      <c r="E207" s="17"/>
      <c r="G207" s="4"/>
      <c r="H207" s="4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73"/>
      <c r="AF207" s="73"/>
      <c r="AG207" s="17"/>
      <c r="AH207" s="17"/>
      <c r="AI207" s="17"/>
      <c r="AJ207" s="17"/>
      <c r="AK207" s="4"/>
      <c r="AL207" s="17"/>
      <c r="AM207" s="17"/>
      <c r="AN207" s="17"/>
    </row>
    <row r="208" spans="5:40" s="2" customFormat="1" x14ac:dyDescent="0.2">
      <c r="E208" s="17"/>
      <c r="G208" s="4"/>
      <c r="H208" s="4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73"/>
      <c r="AF208" s="73"/>
      <c r="AG208" s="17"/>
      <c r="AH208" s="17"/>
      <c r="AI208" s="17"/>
      <c r="AJ208" s="17"/>
      <c r="AK208" s="4"/>
      <c r="AL208" s="17"/>
      <c r="AM208" s="17"/>
      <c r="AN208" s="17"/>
    </row>
    <row r="209" spans="5:40" s="2" customFormat="1" x14ac:dyDescent="0.2">
      <c r="E209" s="17"/>
      <c r="G209" s="4"/>
      <c r="H209" s="4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73"/>
      <c r="AF209" s="73"/>
      <c r="AG209" s="17"/>
      <c r="AH209" s="17"/>
      <c r="AI209" s="17"/>
      <c r="AJ209" s="17"/>
      <c r="AK209" s="4"/>
      <c r="AL209" s="17"/>
      <c r="AM209" s="17"/>
      <c r="AN209" s="17"/>
    </row>
    <row r="210" spans="5:40" s="2" customFormat="1" x14ac:dyDescent="0.2">
      <c r="E210" s="17"/>
      <c r="G210" s="4"/>
      <c r="H210" s="4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73"/>
      <c r="AF210" s="73"/>
      <c r="AG210" s="17"/>
      <c r="AH210" s="17"/>
      <c r="AI210" s="17"/>
      <c r="AJ210" s="17"/>
      <c r="AK210" s="4"/>
      <c r="AL210" s="17"/>
      <c r="AM210" s="17"/>
      <c r="AN210" s="17"/>
    </row>
    <row r="211" spans="5:40" s="2" customFormat="1" x14ac:dyDescent="0.2">
      <c r="E211" s="17"/>
      <c r="G211" s="4"/>
      <c r="H211" s="4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73"/>
      <c r="AF211" s="73"/>
      <c r="AG211" s="17"/>
      <c r="AH211" s="17"/>
      <c r="AI211" s="17"/>
      <c r="AJ211" s="17"/>
      <c r="AK211" s="4"/>
      <c r="AL211" s="17"/>
      <c r="AM211" s="17"/>
      <c r="AN211" s="17"/>
    </row>
    <row r="212" spans="5:40" s="2" customFormat="1" x14ac:dyDescent="0.2">
      <c r="E212" s="17"/>
      <c r="G212" s="4"/>
      <c r="H212" s="4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73"/>
      <c r="AF212" s="73"/>
      <c r="AG212" s="17"/>
      <c r="AH212" s="17"/>
      <c r="AI212" s="17"/>
      <c r="AJ212" s="17"/>
      <c r="AK212" s="4"/>
      <c r="AL212" s="17"/>
      <c r="AM212" s="17"/>
      <c r="AN212" s="17"/>
    </row>
    <row r="213" spans="5:40" s="2" customFormat="1" x14ac:dyDescent="0.2">
      <c r="E213" s="17"/>
      <c r="G213" s="4"/>
      <c r="H213" s="4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73"/>
      <c r="AF213" s="73"/>
      <c r="AG213" s="17"/>
      <c r="AH213" s="17"/>
      <c r="AI213" s="17"/>
      <c r="AJ213" s="17"/>
      <c r="AK213" s="4"/>
      <c r="AL213" s="17"/>
      <c r="AM213" s="17"/>
      <c r="AN213" s="17"/>
    </row>
    <row r="214" spans="5:40" s="2" customFormat="1" x14ac:dyDescent="0.2">
      <c r="E214" s="17"/>
      <c r="G214" s="4"/>
      <c r="H214" s="4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73"/>
      <c r="AF214" s="73"/>
      <c r="AG214" s="17"/>
      <c r="AH214" s="17"/>
      <c r="AI214" s="17"/>
      <c r="AJ214" s="17"/>
      <c r="AK214" s="4"/>
      <c r="AL214" s="17"/>
      <c r="AM214" s="17"/>
      <c r="AN214" s="17"/>
    </row>
    <row r="215" spans="5:40" s="2" customFormat="1" x14ac:dyDescent="0.2">
      <c r="E215" s="17"/>
      <c r="G215" s="4"/>
      <c r="H215" s="4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73"/>
      <c r="AF215" s="73"/>
      <c r="AG215" s="17"/>
      <c r="AH215" s="17"/>
      <c r="AI215" s="17"/>
      <c r="AJ215" s="17"/>
      <c r="AK215" s="4"/>
      <c r="AL215" s="17"/>
      <c r="AM215" s="17"/>
      <c r="AN215" s="17"/>
    </row>
    <row r="216" spans="5:40" s="2" customFormat="1" x14ac:dyDescent="0.2">
      <c r="E216" s="17"/>
      <c r="G216" s="4"/>
      <c r="H216" s="4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73"/>
      <c r="AF216" s="73"/>
      <c r="AG216" s="17"/>
      <c r="AH216" s="17"/>
      <c r="AI216" s="17"/>
      <c r="AJ216" s="17"/>
      <c r="AK216" s="4"/>
      <c r="AL216" s="17"/>
      <c r="AM216" s="17"/>
      <c r="AN216" s="17"/>
    </row>
    <row r="217" spans="5:40" s="2" customFormat="1" x14ac:dyDescent="0.2">
      <c r="E217" s="17"/>
      <c r="G217" s="4"/>
      <c r="H217" s="4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73"/>
      <c r="AF217" s="73"/>
      <c r="AG217" s="17"/>
      <c r="AH217" s="17"/>
      <c r="AI217" s="17"/>
      <c r="AJ217" s="17"/>
      <c r="AK217" s="4"/>
      <c r="AL217" s="17"/>
      <c r="AM217" s="17"/>
      <c r="AN217" s="17"/>
    </row>
    <row r="218" spans="5:40" s="2" customFormat="1" x14ac:dyDescent="0.2">
      <c r="E218" s="17"/>
      <c r="G218" s="4"/>
      <c r="H218" s="4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73"/>
      <c r="AF218" s="73"/>
      <c r="AG218" s="17"/>
      <c r="AH218" s="17"/>
      <c r="AI218" s="17"/>
      <c r="AJ218" s="17"/>
      <c r="AK218" s="4"/>
      <c r="AL218" s="17"/>
      <c r="AM218" s="17"/>
      <c r="AN218" s="17"/>
    </row>
    <row r="219" spans="5:40" s="2" customFormat="1" x14ac:dyDescent="0.2">
      <c r="E219" s="17"/>
      <c r="G219" s="4"/>
      <c r="H219" s="4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73"/>
      <c r="AF219" s="73"/>
      <c r="AG219" s="17"/>
      <c r="AH219" s="17"/>
      <c r="AI219" s="17"/>
      <c r="AJ219" s="17"/>
      <c r="AK219" s="4"/>
      <c r="AL219" s="17"/>
      <c r="AM219" s="17"/>
      <c r="AN219" s="17"/>
    </row>
    <row r="220" spans="5:40" s="2" customFormat="1" x14ac:dyDescent="0.2">
      <c r="E220" s="17"/>
      <c r="G220" s="4"/>
      <c r="H220" s="4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73"/>
      <c r="AF220" s="73"/>
      <c r="AG220" s="17"/>
      <c r="AH220" s="17"/>
      <c r="AI220" s="17"/>
      <c r="AJ220" s="17"/>
      <c r="AK220" s="4"/>
      <c r="AL220" s="17"/>
      <c r="AM220" s="17"/>
      <c r="AN220" s="17"/>
    </row>
    <row r="221" spans="5:40" s="2" customFormat="1" x14ac:dyDescent="0.2">
      <c r="E221" s="17"/>
      <c r="G221" s="4"/>
      <c r="H221" s="4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73"/>
      <c r="AF221" s="73"/>
      <c r="AG221" s="17"/>
      <c r="AH221" s="17"/>
      <c r="AI221" s="17"/>
      <c r="AJ221" s="17"/>
      <c r="AK221" s="4"/>
      <c r="AL221" s="17"/>
      <c r="AM221" s="17"/>
      <c r="AN221" s="17"/>
    </row>
    <row r="222" spans="5:40" s="2" customFormat="1" x14ac:dyDescent="0.2">
      <c r="E222" s="17"/>
      <c r="G222" s="4"/>
      <c r="H222" s="4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73"/>
      <c r="AF222" s="73"/>
      <c r="AG222" s="17"/>
      <c r="AH222" s="17"/>
      <c r="AI222" s="17"/>
      <c r="AJ222" s="17"/>
      <c r="AK222" s="4"/>
      <c r="AL222" s="17"/>
      <c r="AM222" s="17"/>
      <c r="AN222" s="17"/>
    </row>
    <row r="223" spans="5:40" s="2" customFormat="1" x14ac:dyDescent="0.2">
      <c r="E223" s="17"/>
      <c r="G223" s="4"/>
      <c r="H223" s="4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73"/>
      <c r="AF223" s="73"/>
      <c r="AG223" s="17"/>
      <c r="AH223" s="17"/>
      <c r="AI223" s="17"/>
      <c r="AJ223" s="17"/>
      <c r="AK223" s="4"/>
      <c r="AL223" s="17"/>
      <c r="AM223" s="17"/>
      <c r="AN223" s="17"/>
    </row>
    <row r="224" spans="5:40" s="2" customFormat="1" x14ac:dyDescent="0.2">
      <c r="E224" s="17"/>
      <c r="G224" s="4"/>
      <c r="H224" s="4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73"/>
      <c r="AF224" s="73"/>
      <c r="AG224" s="17"/>
      <c r="AH224" s="17"/>
      <c r="AI224" s="17"/>
      <c r="AJ224" s="17"/>
      <c r="AK224" s="4"/>
      <c r="AL224" s="17"/>
      <c r="AM224" s="17"/>
      <c r="AN224" s="17"/>
    </row>
    <row r="225" spans="5:40" s="2" customFormat="1" x14ac:dyDescent="0.2">
      <c r="E225" s="17"/>
      <c r="G225" s="4"/>
      <c r="H225" s="4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73"/>
      <c r="AF225" s="73"/>
      <c r="AG225" s="17"/>
      <c r="AH225" s="17"/>
      <c r="AI225" s="17"/>
      <c r="AJ225" s="17"/>
      <c r="AK225" s="4"/>
      <c r="AL225" s="17"/>
      <c r="AM225" s="17"/>
      <c r="AN225" s="17"/>
    </row>
    <row r="226" spans="5:40" s="2" customFormat="1" x14ac:dyDescent="0.2">
      <c r="E226" s="17"/>
      <c r="G226" s="4"/>
      <c r="H226" s="4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73"/>
      <c r="AF226" s="73"/>
      <c r="AG226" s="17"/>
      <c r="AH226" s="17"/>
      <c r="AI226" s="17"/>
      <c r="AJ226" s="17"/>
      <c r="AK226" s="4"/>
      <c r="AL226" s="17"/>
      <c r="AM226" s="17"/>
      <c r="AN226" s="17"/>
    </row>
    <row r="227" spans="5:40" s="2" customFormat="1" x14ac:dyDescent="0.2">
      <c r="E227" s="17"/>
      <c r="G227" s="4"/>
      <c r="H227" s="4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73"/>
      <c r="AF227" s="73"/>
      <c r="AG227" s="17"/>
      <c r="AH227" s="17"/>
      <c r="AI227" s="17"/>
      <c r="AJ227" s="17"/>
      <c r="AK227" s="4"/>
      <c r="AL227" s="17"/>
      <c r="AM227" s="17"/>
      <c r="AN227" s="17"/>
    </row>
    <row r="228" spans="5:40" s="2" customFormat="1" x14ac:dyDescent="0.2">
      <c r="E228" s="17"/>
      <c r="G228" s="4"/>
      <c r="H228" s="4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73"/>
      <c r="AF228" s="73"/>
      <c r="AG228" s="17"/>
      <c r="AH228" s="17"/>
      <c r="AI228" s="17"/>
      <c r="AJ228" s="17"/>
      <c r="AK228" s="4"/>
      <c r="AL228" s="17"/>
      <c r="AM228" s="17"/>
      <c r="AN228" s="17"/>
    </row>
    <row r="229" spans="5:40" s="2" customFormat="1" x14ac:dyDescent="0.2">
      <c r="E229" s="17"/>
      <c r="G229" s="4"/>
      <c r="H229" s="4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73"/>
      <c r="AF229" s="73"/>
      <c r="AG229" s="17"/>
      <c r="AH229" s="17"/>
      <c r="AI229" s="17"/>
      <c r="AJ229" s="17"/>
      <c r="AK229" s="4"/>
      <c r="AL229" s="17"/>
      <c r="AM229" s="17"/>
      <c r="AN229" s="17"/>
    </row>
    <row r="230" spans="5:40" s="2" customFormat="1" x14ac:dyDescent="0.2">
      <c r="E230" s="17"/>
      <c r="G230" s="4"/>
      <c r="H230" s="4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73"/>
      <c r="AF230" s="73"/>
      <c r="AG230" s="17"/>
      <c r="AH230" s="17"/>
      <c r="AI230" s="17"/>
      <c r="AJ230" s="17"/>
      <c r="AK230" s="4"/>
      <c r="AL230" s="17"/>
      <c r="AM230" s="17"/>
      <c r="AN230" s="17"/>
    </row>
    <row r="231" spans="5:40" s="2" customFormat="1" x14ac:dyDescent="0.2">
      <c r="E231" s="17"/>
      <c r="G231" s="4"/>
      <c r="H231" s="4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73"/>
      <c r="AF231" s="73"/>
      <c r="AG231" s="17"/>
      <c r="AH231" s="17"/>
      <c r="AI231" s="17"/>
      <c r="AJ231" s="17"/>
      <c r="AK231" s="4"/>
      <c r="AL231" s="17"/>
      <c r="AM231" s="17"/>
      <c r="AN231" s="17"/>
    </row>
    <row r="232" spans="5:40" s="2" customFormat="1" x14ac:dyDescent="0.2">
      <c r="E232" s="17"/>
      <c r="G232" s="4"/>
      <c r="H232" s="4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73"/>
      <c r="AF232" s="73"/>
      <c r="AG232" s="17"/>
      <c r="AH232" s="17"/>
      <c r="AI232" s="17"/>
      <c r="AJ232" s="17"/>
      <c r="AK232" s="4"/>
      <c r="AL232" s="17"/>
      <c r="AM232" s="17"/>
      <c r="AN232" s="17"/>
    </row>
    <row r="233" spans="5:40" s="2" customFormat="1" x14ac:dyDescent="0.2">
      <c r="E233" s="17"/>
      <c r="G233" s="4"/>
      <c r="H233" s="4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73"/>
      <c r="AF233" s="73"/>
      <c r="AG233" s="17"/>
      <c r="AH233" s="17"/>
      <c r="AI233" s="17"/>
      <c r="AJ233" s="17"/>
      <c r="AK233" s="4"/>
      <c r="AL233" s="17"/>
      <c r="AM233" s="17"/>
      <c r="AN233" s="17"/>
    </row>
    <row r="234" spans="5:40" s="2" customFormat="1" x14ac:dyDescent="0.2">
      <c r="E234" s="17"/>
      <c r="G234" s="4"/>
      <c r="H234" s="4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73"/>
      <c r="AF234" s="73"/>
      <c r="AG234" s="17"/>
      <c r="AH234" s="17"/>
      <c r="AI234" s="17"/>
      <c r="AJ234" s="17"/>
      <c r="AK234" s="4"/>
      <c r="AL234" s="17"/>
      <c r="AM234" s="17"/>
      <c r="AN234" s="17"/>
    </row>
    <row r="235" spans="5:40" s="2" customFormat="1" x14ac:dyDescent="0.2">
      <c r="E235" s="17"/>
      <c r="G235" s="4"/>
      <c r="H235" s="4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73"/>
      <c r="AF235" s="73"/>
      <c r="AG235" s="17"/>
      <c r="AH235" s="17"/>
      <c r="AI235" s="17"/>
      <c r="AJ235" s="17"/>
      <c r="AK235" s="4"/>
      <c r="AL235" s="17"/>
      <c r="AM235" s="17"/>
      <c r="AN235" s="17"/>
    </row>
    <row r="236" spans="5:40" s="2" customFormat="1" x14ac:dyDescent="0.2">
      <c r="E236" s="17"/>
      <c r="G236" s="4"/>
      <c r="H236" s="4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73"/>
      <c r="AF236" s="73"/>
      <c r="AG236" s="17"/>
      <c r="AH236" s="17"/>
      <c r="AI236" s="17"/>
      <c r="AJ236" s="17"/>
      <c r="AK236" s="4"/>
      <c r="AL236" s="17"/>
      <c r="AM236" s="17"/>
      <c r="AN236" s="17"/>
    </row>
    <row r="237" spans="5:40" s="2" customFormat="1" x14ac:dyDescent="0.2">
      <c r="E237" s="17"/>
      <c r="G237" s="4"/>
      <c r="H237" s="4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73"/>
      <c r="AF237" s="73"/>
      <c r="AG237" s="17"/>
      <c r="AH237" s="17"/>
      <c r="AI237" s="17"/>
      <c r="AJ237" s="17"/>
      <c r="AK237" s="4"/>
      <c r="AL237" s="17"/>
      <c r="AM237" s="17"/>
      <c r="AN237" s="17"/>
    </row>
    <row r="238" spans="5:40" s="2" customFormat="1" x14ac:dyDescent="0.2">
      <c r="E238" s="17"/>
      <c r="G238" s="4"/>
      <c r="H238" s="4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73"/>
      <c r="AF238" s="73"/>
      <c r="AG238" s="17"/>
      <c r="AH238" s="17"/>
      <c r="AI238" s="17"/>
      <c r="AJ238" s="17"/>
      <c r="AK238" s="4"/>
      <c r="AL238" s="17"/>
      <c r="AM238" s="17"/>
      <c r="AN238" s="17"/>
    </row>
    <row r="239" spans="5:40" s="2" customFormat="1" x14ac:dyDescent="0.2">
      <c r="E239" s="17"/>
      <c r="G239" s="4"/>
      <c r="H239" s="4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73"/>
      <c r="AF239" s="73"/>
      <c r="AG239" s="17"/>
      <c r="AH239" s="17"/>
      <c r="AI239" s="17"/>
      <c r="AJ239" s="17"/>
      <c r="AK239" s="4"/>
      <c r="AL239" s="17"/>
      <c r="AM239" s="17"/>
      <c r="AN239" s="17"/>
    </row>
    <row r="240" spans="5:40" s="2" customFormat="1" x14ac:dyDescent="0.2">
      <c r="E240" s="17"/>
      <c r="G240" s="4"/>
      <c r="H240" s="4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73"/>
      <c r="AF240" s="73"/>
      <c r="AG240" s="17"/>
      <c r="AH240" s="17"/>
      <c r="AI240" s="17"/>
      <c r="AJ240" s="17"/>
      <c r="AK240" s="4"/>
      <c r="AL240" s="17"/>
      <c r="AM240" s="17"/>
      <c r="AN240" s="17"/>
    </row>
    <row r="241" spans="5:40" s="2" customFormat="1" x14ac:dyDescent="0.2">
      <c r="E241" s="17"/>
      <c r="G241" s="4"/>
      <c r="H241" s="4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73"/>
      <c r="AF241" s="73"/>
      <c r="AG241" s="17"/>
      <c r="AH241" s="17"/>
      <c r="AI241" s="17"/>
      <c r="AJ241" s="17"/>
      <c r="AK241" s="4"/>
      <c r="AL241" s="17"/>
      <c r="AM241" s="17"/>
      <c r="AN241" s="17"/>
    </row>
    <row r="242" spans="5:40" s="2" customFormat="1" x14ac:dyDescent="0.2">
      <c r="E242" s="17"/>
      <c r="G242" s="4"/>
      <c r="H242" s="4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73"/>
      <c r="AF242" s="73"/>
      <c r="AG242" s="17"/>
      <c r="AH242" s="17"/>
      <c r="AI242" s="17"/>
      <c r="AJ242" s="17"/>
      <c r="AK242" s="4"/>
      <c r="AL242" s="17"/>
      <c r="AM242" s="17"/>
      <c r="AN242" s="17"/>
    </row>
    <row r="243" spans="5:40" s="2" customFormat="1" x14ac:dyDescent="0.2">
      <c r="E243" s="17"/>
      <c r="G243" s="4"/>
      <c r="H243" s="4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73"/>
      <c r="AF243" s="73"/>
      <c r="AG243" s="17"/>
      <c r="AH243" s="17"/>
      <c r="AI243" s="17"/>
      <c r="AJ243" s="17"/>
      <c r="AK243" s="4"/>
      <c r="AL243" s="17"/>
      <c r="AM243" s="17"/>
      <c r="AN243" s="17"/>
    </row>
    <row r="244" spans="5:40" s="2" customFormat="1" x14ac:dyDescent="0.2">
      <c r="E244" s="17"/>
      <c r="G244" s="4"/>
      <c r="H244" s="4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73"/>
      <c r="AF244" s="73"/>
      <c r="AG244" s="17"/>
      <c r="AH244" s="17"/>
      <c r="AI244" s="17"/>
      <c r="AJ244" s="17"/>
      <c r="AK244" s="4"/>
      <c r="AL244" s="17"/>
      <c r="AM244" s="17"/>
      <c r="AN244" s="17"/>
    </row>
    <row r="245" spans="5:40" s="2" customFormat="1" x14ac:dyDescent="0.2">
      <c r="E245" s="17"/>
      <c r="G245" s="4"/>
      <c r="H245" s="4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73"/>
      <c r="AF245" s="73"/>
      <c r="AG245" s="17"/>
      <c r="AH245" s="17"/>
      <c r="AI245" s="17"/>
      <c r="AJ245" s="17"/>
      <c r="AK245" s="4"/>
      <c r="AL245" s="17"/>
      <c r="AM245" s="17"/>
      <c r="AN245" s="17"/>
    </row>
    <row r="246" spans="5:40" s="2" customFormat="1" x14ac:dyDescent="0.2">
      <c r="E246" s="17"/>
      <c r="G246" s="4"/>
      <c r="H246" s="4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73"/>
      <c r="AF246" s="73"/>
      <c r="AG246" s="17"/>
      <c r="AH246" s="17"/>
      <c r="AI246" s="17"/>
      <c r="AJ246" s="17"/>
      <c r="AK246" s="4"/>
      <c r="AL246" s="17"/>
      <c r="AM246" s="17"/>
      <c r="AN246" s="17"/>
    </row>
    <row r="247" spans="5:40" s="2" customFormat="1" x14ac:dyDescent="0.2">
      <c r="E247" s="17"/>
      <c r="G247" s="4"/>
      <c r="H247" s="4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73"/>
      <c r="AF247" s="73"/>
      <c r="AG247" s="17"/>
      <c r="AH247" s="17"/>
      <c r="AI247" s="17"/>
      <c r="AJ247" s="17"/>
      <c r="AK247" s="4"/>
      <c r="AL247" s="17"/>
      <c r="AM247" s="17"/>
      <c r="AN247" s="17"/>
    </row>
    <row r="248" spans="5:40" s="2" customFormat="1" x14ac:dyDescent="0.2">
      <c r="E248" s="17"/>
      <c r="G248" s="4"/>
      <c r="H248" s="4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73"/>
      <c r="AF248" s="73"/>
      <c r="AG248" s="17"/>
      <c r="AH248" s="17"/>
      <c r="AI248" s="17"/>
      <c r="AJ248" s="17"/>
      <c r="AK248" s="4"/>
      <c r="AL248" s="17"/>
      <c r="AM248" s="17"/>
      <c r="AN248" s="17"/>
    </row>
    <row r="249" spans="5:40" s="2" customFormat="1" x14ac:dyDescent="0.2">
      <c r="E249" s="17"/>
      <c r="G249" s="4"/>
      <c r="H249" s="4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73"/>
      <c r="AF249" s="73"/>
      <c r="AG249" s="17"/>
      <c r="AH249" s="17"/>
      <c r="AI249" s="17"/>
      <c r="AJ249" s="17"/>
      <c r="AK249" s="4"/>
      <c r="AL249" s="17"/>
      <c r="AM249" s="17"/>
      <c r="AN249" s="17"/>
    </row>
    <row r="250" spans="5:40" s="2" customFormat="1" x14ac:dyDescent="0.2">
      <c r="E250" s="17"/>
      <c r="G250" s="4"/>
      <c r="H250" s="4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73"/>
      <c r="AF250" s="73"/>
      <c r="AG250" s="17"/>
      <c r="AH250" s="17"/>
      <c r="AI250" s="17"/>
      <c r="AJ250" s="17"/>
      <c r="AK250" s="4"/>
      <c r="AL250" s="17"/>
      <c r="AM250" s="17"/>
      <c r="AN250" s="17"/>
    </row>
    <row r="251" spans="5:40" s="2" customFormat="1" x14ac:dyDescent="0.2">
      <c r="E251" s="17"/>
      <c r="G251" s="4"/>
      <c r="H251" s="4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73"/>
      <c r="AF251" s="73"/>
      <c r="AG251" s="17"/>
      <c r="AH251" s="17"/>
      <c r="AI251" s="17"/>
      <c r="AJ251" s="17"/>
      <c r="AK251" s="4"/>
      <c r="AL251" s="17"/>
      <c r="AM251" s="17"/>
      <c r="AN251" s="17"/>
    </row>
    <row r="252" spans="5:40" s="2" customFormat="1" x14ac:dyDescent="0.2">
      <c r="E252" s="17"/>
      <c r="G252" s="4"/>
      <c r="H252" s="4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73"/>
      <c r="AF252" s="73"/>
      <c r="AG252" s="17"/>
      <c r="AH252" s="17"/>
      <c r="AI252" s="17"/>
      <c r="AJ252" s="17"/>
      <c r="AK252" s="4"/>
      <c r="AL252" s="17"/>
      <c r="AM252" s="17"/>
      <c r="AN252" s="17"/>
    </row>
    <row r="253" spans="5:40" s="2" customFormat="1" x14ac:dyDescent="0.2">
      <c r="E253" s="17"/>
      <c r="G253" s="4"/>
      <c r="H253" s="4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73"/>
      <c r="AF253" s="73"/>
      <c r="AG253" s="17"/>
      <c r="AH253" s="17"/>
      <c r="AI253" s="17"/>
      <c r="AJ253" s="17"/>
      <c r="AK253" s="4"/>
      <c r="AL253" s="17"/>
      <c r="AM253" s="17"/>
      <c r="AN253" s="17"/>
    </row>
    <row r="254" spans="5:40" s="2" customFormat="1" x14ac:dyDescent="0.2">
      <c r="E254" s="17"/>
      <c r="G254" s="4"/>
      <c r="H254" s="4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73"/>
      <c r="AF254" s="73"/>
      <c r="AG254" s="17"/>
      <c r="AH254" s="17"/>
      <c r="AI254" s="17"/>
      <c r="AJ254" s="17"/>
      <c r="AK254" s="4"/>
      <c r="AL254" s="17"/>
      <c r="AM254" s="17"/>
      <c r="AN254" s="17"/>
    </row>
    <row r="255" spans="5:40" s="2" customFormat="1" x14ac:dyDescent="0.2">
      <c r="E255" s="17"/>
      <c r="G255" s="4"/>
      <c r="H255" s="4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73"/>
      <c r="AF255" s="73"/>
      <c r="AG255" s="17"/>
      <c r="AH255" s="17"/>
      <c r="AI255" s="17"/>
      <c r="AJ255" s="17"/>
      <c r="AK255" s="4"/>
      <c r="AL255" s="17"/>
      <c r="AM255" s="17"/>
      <c r="AN255" s="17"/>
    </row>
    <row r="256" spans="5:40" s="2" customFormat="1" x14ac:dyDescent="0.2">
      <c r="E256" s="17"/>
      <c r="G256" s="4"/>
      <c r="H256" s="4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73"/>
      <c r="AF256" s="73"/>
      <c r="AG256" s="17"/>
      <c r="AH256" s="17"/>
      <c r="AI256" s="17"/>
      <c r="AJ256" s="17"/>
      <c r="AK256" s="4"/>
      <c r="AL256" s="17"/>
      <c r="AM256" s="17"/>
      <c r="AN256" s="17"/>
    </row>
    <row r="257" spans="5:40" s="2" customFormat="1" x14ac:dyDescent="0.2">
      <c r="E257" s="17"/>
      <c r="G257" s="4"/>
      <c r="H257" s="4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73"/>
      <c r="AF257" s="73"/>
      <c r="AG257" s="17"/>
      <c r="AH257" s="17"/>
      <c r="AI257" s="17"/>
      <c r="AJ257" s="17"/>
      <c r="AK257" s="4"/>
      <c r="AL257" s="17"/>
      <c r="AM257" s="17"/>
      <c r="AN257" s="17"/>
    </row>
    <row r="258" spans="5:40" s="2" customFormat="1" x14ac:dyDescent="0.2">
      <c r="E258" s="17"/>
      <c r="G258" s="4"/>
      <c r="H258" s="4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73"/>
      <c r="AF258" s="73"/>
      <c r="AG258" s="17"/>
      <c r="AH258" s="17"/>
      <c r="AI258" s="17"/>
      <c r="AJ258" s="17"/>
      <c r="AK258" s="4"/>
      <c r="AL258" s="17"/>
      <c r="AM258" s="17"/>
      <c r="AN258" s="17"/>
    </row>
    <row r="259" spans="5:40" s="2" customFormat="1" x14ac:dyDescent="0.2">
      <c r="E259" s="17"/>
      <c r="G259" s="4"/>
      <c r="H259" s="4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73"/>
      <c r="AF259" s="73"/>
      <c r="AG259" s="17"/>
      <c r="AH259" s="17"/>
      <c r="AI259" s="17"/>
      <c r="AJ259" s="17"/>
      <c r="AK259" s="4"/>
      <c r="AL259" s="17"/>
      <c r="AM259" s="17"/>
      <c r="AN259" s="17"/>
    </row>
    <row r="260" spans="5:40" s="2" customFormat="1" x14ac:dyDescent="0.2">
      <c r="E260" s="17"/>
      <c r="G260" s="4"/>
      <c r="H260" s="4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73"/>
      <c r="AF260" s="73"/>
      <c r="AG260" s="17"/>
      <c r="AH260" s="17"/>
      <c r="AI260" s="17"/>
      <c r="AJ260" s="17"/>
      <c r="AK260" s="4"/>
      <c r="AL260" s="17"/>
      <c r="AM260" s="17"/>
      <c r="AN260" s="17"/>
    </row>
    <row r="261" spans="5:40" s="2" customFormat="1" x14ac:dyDescent="0.2">
      <c r="E261" s="17"/>
      <c r="G261" s="4"/>
      <c r="H261" s="4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73"/>
      <c r="AF261" s="73"/>
      <c r="AG261" s="17"/>
      <c r="AH261" s="17"/>
      <c r="AI261" s="17"/>
      <c r="AJ261" s="17"/>
      <c r="AK261" s="4"/>
      <c r="AL261" s="17"/>
      <c r="AM261" s="17"/>
      <c r="AN261" s="17"/>
    </row>
    <row r="262" spans="5:40" s="2" customFormat="1" x14ac:dyDescent="0.2">
      <c r="E262" s="17"/>
      <c r="G262" s="4"/>
      <c r="H262" s="4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73"/>
      <c r="AF262" s="73"/>
      <c r="AG262" s="17"/>
      <c r="AH262" s="17"/>
      <c r="AI262" s="17"/>
      <c r="AJ262" s="17"/>
      <c r="AK262" s="4"/>
      <c r="AL262" s="17"/>
      <c r="AM262" s="17"/>
      <c r="AN262" s="17"/>
    </row>
    <row r="263" spans="5:40" s="2" customFormat="1" x14ac:dyDescent="0.2">
      <c r="E263" s="17"/>
      <c r="G263" s="4"/>
      <c r="H263" s="4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73"/>
      <c r="AF263" s="73"/>
      <c r="AG263" s="17"/>
      <c r="AH263" s="17"/>
      <c r="AI263" s="17"/>
      <c r="AJ263" s="17"/>
      <c r="AK263" s="4"/>
      <c r="AL263" s="17"/>
      <c r="AM263" s="17"/>
      <c r="AN263" s="17"/>
    </row>
    <row r="264" spans="5:40" s="2" customFormat="1" x14ac:dyDescent="0.2">
      <c r="E264" s="17"/>
      <c r="G264" s="4"/>
      <c r="H264" s="4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73"/>
      <c r="AF264" s="73"/>
      <c r="AG264" s="17"/>
      <c r="AH264" s="17"/>
      <c r="AI264" s="17"/>
      <c r="AJ264" s="17"/>
      <c r="AK264" s="4"/>
      <c r="AL264" s="17"/>
      <c r="AM264" s="17"/>
      <c r="AN264" s="17"/>
    </row>
    <row r="265" spans="5:40" s="2" customFormat="1" x14ac:dyDescent="0.2">
      <c r="E265" s="17"/>
      <c r="G265" s="4"/>
      <c r="H265" s="4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73"/>
      <c r="AF265" s="73"/>
      <c r="AG265" s="17"/>
      <c r="AH265" s="17"/>
      <c r="AI265" s="17"/>
      <c r="AJ265" s="17"/>
      <c r="AK265" s="4"/>
      <c r="AL265" s="17"/>
      <c r="AM265" s="17"/>
      <c r="AN265" s="17"/>
    </row>
    <row r="266" spans="5:40" s="2" customFormat="1" x14ac:dyDescent="0.2">
      <c r="E266" s="17"/>
      <c r="G266" s="4"/>
      <c r="H266" s="4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73"/>
      <c r="AF266" s="73"/>
      <c r="AG266" s="17"/>
      <c r="AH266" s="17"/>
      <c r="AI266" s="17"/>
      <c r="AJ266" s="17"/>
      <c r="AK266" s="4"/>
      <c r="AL266" s="17"/>
      <c r="AM266" s="17"/>
      <c r="AN266" s="17"/>
    </row>
    <row r="267" spans="5:40" s="2" customFormat="1" x14ac:dyDescent="0.2">
      <c r="E267" s="17"/>
      <c r="G267" s="4"/>
      <c r="H267" s="4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73"/>
      <c r="AF267" s="73"/>
      <c r="AG267" s="17"/>
      <c r="AH267" s="17"/>
      <c r="AI267" s="17"/>
      <c r="AJ267" s="17"/>
      <c r="AK267" s="4"/>
      <c r="AL267" s="17"/>
      <c r="AM267" s="17"/>
      <c r="AN267" s="17"/>
    </row>
    <row r="268" spans="5:40" s="2" customFormat="1" x14ac:dyDescent="0.2">
      <c r="E268" s="17"/>
      <c r="G268" s="4"/>
      <c r="H268" s="4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73"/>
      <c r="AF268" s="73"/>
      <c r="AG268" s="17"/>
      <c r="AH268" s="17"/>
      <c r="AI268" s="17"/>
      <c r="AJ268" s="17"/>
      <c r="AK268" s="4"/>
      <c r="AL268" s="17"/>
      <c r="AM268" s="17"/>
      <c r="AN268" s="17"/>
    </row>
    <row r="269" spans="5:40" s="2" customFormat="1" x14ac:dyDescent="0.2">
      <c r="E269" s="17"/>
      <c r="G269" s="4"/>
      <c r="H269" s="4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73"/>
      <c r="AF269" s="73"/>
      <c r="AG269" s="17"/>
      <c r="AH269" s="17"/>
      <c r="AI269" s="17"/>
      <c r="AJ269" s="17"/>
      <c r="AK269" s="4"/>
      <c r="AL269" s="17"/>
      <c r="AM269" s="17"/>
      <c r="AN269" s="17"/>
    </row>
    <row r="270" spans="5:40" s="2" customFormat="1" x14ac:dyDescent="0.2">
      <c r="E270" s="17"/>
      <c r="G270" s="4"/>
      <c r="H270" s="4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73"/>
      <c r="AF270" s="73"/>
      <c r="AG270" s="17"/>
      <c r="AH270" s="17"/>
      <c r="AI270" s="17"/>
      <c r="AJ270" s="17"/>
      <c r="AK270" s="4"/>
      <c r="AL270" s="17"/>
      <c r="AM270" s="17"/>
      <c r="AN270" s="17"/>
    </row>
    <row r="271" spans="5:40" s="2" customFormat="1" x14ac:dyDescent="0.2">
      <c r="E271" s="17"/>
      <c r="G271" s="4"/>
      <c r="H271" s="4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73"/>
      <c r="AF271" s="73"/>
      <c r="AG271" s="17"/>
      <c r="AH271" s="17"/>
      <c r="AI271" s="17"/>
      <c r="AJ271" s="17"/>
      <c r="AK271" s="4"/>
      <c r="AL271" s="17"/>
      <c r="AM271" s="17"/>
      <c r="AN271" s="17"/>
    </row>
    <row r="272" spans="5:40" s="2" customFormat="1" x14ac:dyDescent="0.2">
      <c r="E272" s="17"/>
      <c r="G272" s="4"/>
      <c r="H272" s="4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73"/>
      <c r="AF272" s="73"/>
      <c r="AG272" s="17"/>
      <c r="AH272" s="17"/>
      <c r="AI272" s="17"/>
      <c r="AJ272" s="17"/>
      <c r="AK272" s="4"/>
      <c r="AL272" s="17"/>
      <c r="AM272" s="17"/>
      <c r="AN272" s="17"/>
    </row>
    <row r="273" spans="5:40" s="2" customFormat="1" x14ac:dyDescent="0.2">
      <c r="E273" s="17"/>
      <c r="G273" s="4"/>
      <c r="H273" s="4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73"/>
      <c r="AF273" s="73"/>
      <c r="AG273" s="17"/>
      <c r="AH273" s="17"/>
      <c r="AI273" s="17"/>
      <c r="AJ273" s="17"/>
      <c r="AK273" s="4"/>
      <c r="AL273" s="17"/>
      <c r="AM273" s="17"/>
      <c r="AN273" s="17"/>
    </row>
    <row r="274" spans="5:40" s="2" customFormat="1" x14ac:dyDescent="0.2">
      <c r="E274" s="17"/>
      <c r="G274" s="4"/>
      <c r="H274" s="4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73"/>
      <c r="AF274" s="73"/>
      <c r="AG274" s="17"/>
      <c r="AH274" s="17"/>
      <c r="AI274" s="17"/>
      <c r="AJ274" s="17"/>
      <c r="AK274" s="4"/>
      <c r="AL274" s="17"/>
      <c r="AM274" s="17"/>
      <c r="AN274" s="17"/>
    </row>
    <row r="275" spans="5:40" s="2" customFormat="1" x14ac:dyDescent="0.2">
      <c r="E275" s="17"/>
      <c r="G275" s="4"/>
      <c r="H275" s="4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73"/>
      <c r="AF275" s="73"/>
      <c r="AG275" s="17"/>
      <c r="AH275" s="17"/>
      <c r="AI275" s="17"/>
      <c r="AJ275" s="17"/>
      <c r="AK275" s="4"/>
      <c r="AL275" s="17"/>
      <c r="AM275" s="17"/>
      <c r="AN275" s="17"/>
    </row>
    <row r="276" spans="5:40" s="2" customFormat="1" x14ac:dyDescent="0.2">
      <c r="E276" s="17"/>
      <c r="G276" s="4"/>
      <c r="H276" s="4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73"/>
      <c r="AF276" s="73"/>
      <c r="AG276" s="17"/>
      <c r="AH276" s="17"/>
      <c r="AI276" s="17"/>
      <c r="AJ276" s="17"/>
      <c r="AK276" s="4"/>
      <c r="AL276" s="17"/>
      <c r="AM276" s="17"/>
      <c r="AN276" s="17"/>
    </row>
    <row r="277" spans="5:40" s="2" customFormat="1" x14ac:dyDescent="0.2">
      <c r="E277" s="17"/>
      <c r="G277" s="4"/>
      <c r="H277" s="4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73"/>
      <c r="AF277" s="73"/>
      <c r="AG277" s="17"/>
      <c r="AH277" s="17"/>
      <c r="AI277" s="17"/>
      <c r="AJ277" s="17"/>
      <c r="AK277" s="4"/>
      <c r="AL277" s="17"/>
      <c r="AM277" s="17"/>
      <c r="AN277" s="17"/>
    </row>
    <row r="278" spans="5:40" s="2" customFormat="1" x14ac:dyDescent="0.2">
      <c r="E278" s="17"/>
      <c r="G278" s="4"/>
      <c r="H278" s="4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73"/>
      <c r="AF278" s="73"/>
      <c r="AG278" s="17"/>
      <c r="AH278" s="17"/>
      <c r="AI278" s="17"/>
      <c r="AJ278" s="17"/>
      <c r="AK278" s="4"/>
      <c r="AL278" s="17"/>
      <c r="AM278" s="17"/>
      <c r="AN278" s="17"/>
    </row>
    <row r="279" spans="5:40" s="2" customFormat="1" x14ac:dyDescent="0.2">
      <c r="E279" s="17"/>
      <c r="G279" s="4"/>
      <c r="H279" s="4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73"/>
      <c r="AF279" s="73"/>
      <c r="AG279" s="17"/>
      <c r="AH279" s="17"/>
      <c r="AI279" s="17"/>
      <c r="AJ279" s="17"/>
      <c r="AK279" s="4"/>
      <c r="AL279" s="17"/>
      <c r="AM279" s="17"/>
      <c r="AN279" s="17"/>
    </row>
    <row r="280" spans="5:40" s="2" customFormat="1" x14ac:dyDescent="0.2">
      <c r="E280" s="17"/>
      <c r="G280" s="4"/>
      <c r="H280" s="4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73"/>
      <c r="AF280" s="73"/>
      <c r="AG280" s="17"/>
      <c r="AH280" s="17"/>
      <c r="AI280" s="17"/>
      <c r="AJ280" s="17"/>
      <c r="AK280" s="4"/>
      <c r="AL280" s="17"/>
      <c r="AM280" s="17"/>
      <c r="AN280" s="17"/>
    </row>
    <row r="281" spans="5:40" s="2" customFormat="1" x14ac:dyDescent="0.2">
      <c r="E281" s="17"/>
      <c r="G281" s="4"/>
      <c r="H281" s="4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73"/>
      <c r="AF281" s="73"/>
      <c r="AG281" s="17"/>
      <c r="AH281" s="17"/>
      <c r="AI281" s="17"/>
      <c r="AJ281" s="17"/>
      <c r="AK281" s="4"/>
      <c r="AL281" s="17"/>
      <c r="AM281" s="17"/>
      <c r="AN281" s="17"/>
    </row>
    <row r="282" spans="5:40" s="2" customFormat="1" x14ac:dyDescent="0.2">
      <c r="E282" s="17"/>
      <c r="G282" s="4"/>
      <c r="H282" s="4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73"/>
      <c r="AF282" s="73"/>
      <c r="AG282" s="17"/>
      <c r="AH282" s="17"/>
      <c r="AI282" s="17"/>
      <c r="AJ282" s="17"/>
      <c r="AK282" s="4"/>
      <c r="AL282" s="17"/>
      <c r="AM282" s="17"/>
      <c r="AN282" s="17"/>
    </row>
    <row r="283" spans="5:40" s="2" customFormat="1" x14ac:dyDescent="0.2">
      <c r="E283" s="17"/>
      <c r="G283" s="4"/>
      <c r="H283" s="4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73"/>
      <c r="AF283" s="73"/>
      <c r="AG283" s="17"/>
      <c r="AH283" s="17"/>
      <c r="AI283" s="17"/>
      <c r="AJ283" s="17"/>
      <c r="AK283" s="4"/>
      <c r="AL283" s="17"/>
      <c r="AM283" s="17"/>
      <c r="AN283" s="17"/>
    </row>
    <row r="284" spans="5:40" s="2" customFormat="1" x14ac:dyDescent="0.2">
      <c r="E284" s="17"/>
      <c r="G284" s="4"/>
      <c r="H284" s="4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73"/>
      <c r="AF284" s="73"/>
      <c r="AG284" s="17"/>
      <c r="AH284" s="17"/>
      <c r="AI284" s="17"/>
      <c r="AJ284" s="17"/>
      <c r="AK284" s="4"/>
      <c r="AL284" s="17"/>
      <c r="AM284" s="17"/>
      <c r="AN284" s="17"/>
    </row>
    <row r="285" spans="5:40" s="2" customFormat="1" x14ac:dyDescent="0.2">
      <c r="E285" s="17"/>
      <c r="G285" s="4"/>
      <c r="H285" s="4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73"/>
      <c r="AF285" s="73"/>
      <c r="AG285" s="17"/>
      <c r="AH285" s="17"/>
      <c r="AI285" s="17"/>
      <c r="AJ285" s="17"/>
      <c r="AK285" s="4"/>
      <c r="AL285" s="17"/>
      <c r="AM285" s="17"/>
      <c r="AN285" s="17"/>
    </row>
    <row r="286" spans="5:40" s="2" customFormat="1" x14ac:dyDescent="0.2">
      <c r="E286" s="17"/>
      <c r="G286" s="4"/>
      <c r="H286" s="4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73"/>
      <c r="AF286" s="73"/>
      <c r="AG286" s="17"/>
      <c r="AH286" s="17"/>
      <c r="AI286" s="17"/>
      <c r="AJ286" s="17"/>
      <c r="AK286" s="4"/>
      <c r="AL286" s="17"/>
      <c r="AM286" s="17"/>
      <c r="AN286" s="17"/>
    </row>
    <row r="287" spans="5:40" s="2" customFormat="1" x14ac:dyDescent="0.2">
      <c r="E287" s="17"/>
      <c r="G287" s="4"/>
      <c r="H287" s="4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73"/>
      <c r="AF287" s="73"/>
      <c r="AG287" s="17"/>
      <c r="AH287" s="17"/>
      <c r="AI287" s="17"/>
      <c r="AJ287" s="17"/>
      <c r="AK287" s="4"/>
      <c r="AL287" s="17"/>
      <c r="AM287" s="17"/>
      <c r="AN287" s="17"/>
    </row>
    <row r="288" spans="5:40" s="2" customFormat="1" x14ac:dyDescent="0.2">
      <c r="E288" s="17"/>
      <c r="G288" s="4"/>
      <c r="H288" s="4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73"/>
      <c r="AF288" s="73"/>
      <c r="AG288" s="17"/>
      <c r="AH288" s="17"/>
      <c r="AI288" s="17"/>
      <c r="AJ288" s="17"/>
      <c r="AK288" s="4"/>
      <c r="AL288" s="17"/>
      <c r="AM288" s="17"/>
      <c r="AN288" s="17"/>
    </row>
    <row r="289" spans="5:40" s="2" customFormat="1" x14ac:dyDescent="0.2">
      <c r="E289" s="17"/>
      <c r="G289" s="4"/>
      <c r="H289" s="4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73"/>
      <c r="AF289" s="73"/>
      <c r="AG289" s="17"/>
      <c r="AH289" s="17"/>
      <c r="AI289" s="17"/>
      <c r="AJ289" s="17"/>
      <c r="AK289" s="4"/>
      <c r="AL289" s="17"/>
      <c r="AM289" s="17"/>
      <c r="AN289" s="17"/>
    </row>
    <row r="290" spans="5:40" s="2" customFormat="1" x14ac:dyDescent="0.2">
      <c r="E290" s="17"/>
      <c r="G290" s="4"/>
      <c r="H290" s="4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73"/>
      <c r="AF290" s="73"/>
      <c r="AG290" s="17"/>
      <c r="AH290" s="17"/>
      <c r="AI290" s="17"/>
      <c r="AJ290" s="17"/>
      <c r="AK290" s="4"/>
      <c r="AL290" s="17"/>
      <c r="AM290" s="17"/>
      <c r="AN290" s="17"/>
    </row>
    <row r="291" spans="5:40" s="2" customFormat="1" x14ac:dyDescent="0.2">
      <c r="E291" s="17"/>
      <c r="G291" s="4"/>
      <c r="H291" s="4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73"/>
      <c r="AF291" s="73"/>
      <c r="AG291" s="17"/>
      <c r="AH291" s="17"/>
      <c r="AI291" s="17"/>
      <c r="AJ291" s="17"/>
      <c r="AK291" s="4"/>
      <c r="AL291" s="17"/>
      <c r="AM291" s="17"/>
      <c r="AN291" s="17"/>
    </row>
    <row r="292" spans="5:40" s="2" customFormat="1" x14ac:dyDescent="0.2">
      <c r="E292" s="17"/>
      <c r="G292" s="4"/>
      <c r="H292" s="4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73"/>
      <c r="AF292" s="73"/>
      <c r="AG292" s="17"/>
      <c r="AH292" s="17"/>
      <c r="AI292" s="17"/>
      <c r="AJ292" s="17"/>
      <c r="AK292" s="4"/>
      <c r="AL292" s="17"/>
      <c r="AM292" s="17"/>
      <c r="AN292" s="17"/>
    </row>
    <row r="293" spans="5:40" s="2" customFormat="1" x14ac:dyDescent="0.2">
      <c r="E293" s="17"/>
      <c r="G293" s="4"/>
      <c r="H293" s="4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73"/>
      <c r="AF293" s="73"/>
      <c r="AG293" s="17"/>
      <c r="AH293" s="17"/>
      <c r="AI293" s="17"/>
      <c r="AJ293" s="17"/>
      <c r="AK293" s="4"/>
      <c r="AL293" s="17"/>
      <c r="AM293" s="17"/>
      <c r="AN293" s="17"/>
    </row>
    <row r="294" spans="5:40" s="2" customFormat="1" x14ac:dyDescent="0.2">
      <c r="E294" s="17"/>
      <c r="G294" s="4"/>
      <c r="H294" s="4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73"/>
      <c r="AF294" s="73"/>
      <c r="AG294" s="17"/>
      <c r="AH294" s="17"/>
      <c r="AI294" s="17"/>
      <c r="AJ294" s="17"/>
      <c r="AK294" s="4"/>
      <c r="AL294" s="17"/>
      <c r="AM294" s="17"/>
      <c r="AN294" s="17"/>
    </row>
    <row r="295" spans="5:40" s="2" customFormat="1" x14ac:dyDescent="0.2">
      <c r="E295" s="17"/>
      <c r="G295" s="4"/>
      <c r="H295" s="4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73"/>
      <c r="AF295" s="73"/>
      <c r="AG295" s="17"/>
      <c r="AH295" s="17"/>
      <c r="AI295" s="17"/>
      <c r="AJ295" s="17"/>
      <c r="AK295" s="4"/>
      <c r="AL295" s="17"/>
      <c r="AM295" s="17"/>
      <c r="AN295" s="17"/>
    </row>
    <row r="296" spans="5:40" s="2" customFormat="1" x14ac:dyDescent="0.2">
      <c r="E296" s="17"/>
      <c r="G296" s="4"/>
      <c r="H296" s="4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73"/>
      <c r="AF296" s="73"/>
      <c r="AG296" s="17"/>
      <c r="AH296" s="17"/>
      <c r="AI296" s="17"/>
      <c r="AJ296" s="17"/>
      <c r="AK296" s="4"/>
      <c r="AL296" s="17"/>
      <c r="AM296" s="17"/>
      <c r="AN296" s="17"/>
    </row>
    <row r="297" spans="5:40" s="2" customFormat="1" x14ac:dyDescent="0.2">
      <c r="E297" s="17"/>
      <c r="G297" s="4"/>
      <c r="H297" s="4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73"/>
      <c r="AF297" s="73"/>
      <c r="AG297" s="17"/>
      <c r="AH297" s="17"/>
      <c r="AI297" s="17"/>
      <c r="AJ297" s="17"/>
      <c r="AK297" s="4"/>
      <c r="AL297" s="17"/>
      <c r="AM297" s="17"/>
      <c r="AN297" s="17"/>
    </row>
    <row r="298" spans="5:40" s="2" customFormat="1" x14ac:dyDescent="0.2">
      <c r="E298" s="17"/>
      <c r="G298" s="4"/>
      <c r="H298" s="4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73"/>
      <c r="AF298" s="73"/>
      <c r="AG298" s="17"/>
      <c r="AH298" s="17"/>
      <c r="AI298" s="17"/>
      <c r="AJ298" s="17"/>
      <c r="AK298" s="4"/>
      <c r="AL298" s="17"/>
      <c r="AM298" s="17"/>
      <c r="AN298" s="17"/>
    </row>
    <row r="299" spans="5:40" s="2" customFormat="1" x14ac:dyDescent="0.2">
      <c r="E299" s="17"/>
      <c r="G299" s="4"/>
      <c r="H299" s="4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73"/>
      <c r="AF299" s="73"/>
      <c r="AG299" s="17"/>
      <c r="AH299" s="17"/>
      <c r="AI299" s="17"/>
      <c r="AJ299" s="17"/>
      <c r="AK299" s="4"/>
      <c r="AL299" s="17"/>
      <c r="AM299" s="17"/>
      <c r="AN299" s="17"/>
    </row>
    <row r="300" spans="5:40" s="2" customFormat="1" x14ac:dyDescent="0.2">
      <c r="E300" s="17"/>
      <c r="G300" s="4"/>
      <c r="H300" s="4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73"/>
      <c r="AF300" s="73"/>
      <c r="AG300" s="17"/>
      <c r="AH300" s="17"/>
      <c r="AI300" s="17"/>
      <c r="AJ300" s="17"/>
      <c r="AK300" s="4"/>
      <c r="AL300" s="17"/>
      <c r="AM300" s="17"/>
      <c r="AN300" s="17"/>
    </row>
    <row r="301" spans="5:40" s="2" customFormat="1" x14ac:dyDescent="0.2">
      <c r="E301" s="17"/>
      <c r="G301" s="4"/>
      <c r="H301" s="4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73"/>
      <c r="AF301" s="73"/>
      <c r="AG301" s="17"/>
      <c r="AH301" s="17"/>
      <c r="AI301" s="17"/>
      <c r="AJ301" s="17"/>
      <c r="AK301" s="4"/>
      <c r="AL301" s="17"/>
      <c r="AM301" s="17"/>
      <c r="AN301" s="17"/>
    </row>
    <row r="302" spans="5:40" s="2" customFormat="1" x14ac:dyDescent="0.2">
      <c r="E302" s="17"/>
      <c r="G302" s="4"/>
      <c r="H302" s="4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73"/>
      <c r="AF302" s="73"/>
      <c r="AG302" s="17"/>
      <c r="AH302" s="17"/>
      <c r="AI302" s="17"/>
      <c r="AJ302" s="17"/>
      <c r="AK302" s="4"/>
      <c r="AL302" s="17"/>
      <c r="AM302" s="17"/>
      <c r="AN302" s="17"/>
    </row>
    <row r="303" spans="5:40" s="2" customFormat="1" x14ac:dyDescent="0.2">
      <c r="E303" s="17"/>
      <c r="G303" s="4"/>
      <c r="H303" s="4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73"/>
      <c r="AF303" s="73"/>
      <c r="AG303" s="17"/>
      <c r="AH303" s="17"/>
      <c r="AI303" s="17"/>
      <c r="AJ303" s="17"/>
      <c r="AK303" s="4"/>
      <c r="AL303" s="17"/>
      <c r="AM303" s="17"/>
      <c r="AN303" s="17"/>
    </row>
    <row r="304" spans="5:40" s="2" customFormat="1" x14ac:dyDescent="0.2">
      <c r="E304" s="17"/>
      <c r="G304" s="4"/>
      <c r="H304" s="4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73"/>
      <c r="AF304" s="73"/>
      <c r="AG304" s="17"/>
      <c r="AH304" s="17"/>
      <c r="AI304" s="17"/>
      <c r="AJ304" s="17"/>
      <c r="AK304" s="4"/>
      <c r="AL304" s="17"/>
      <c r="AM304" s="17"/>
      <c r="AN304" s="17"/>
    </row>
    <row r="305" spans="5:40" s="2" customFormat="1" x14ac:dyDescent="0.2">
      <c r="E305" s="17"/>
      <c r="G305" s="4"/>
      <c r="H305" s="4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73"/>
      <c r="AF305" s="73"/>
      <c r="AG305" s="17"/>
      <c r="AH305" s="17"/>
      <c r="AI305" s="17"/>
      <c r="AJ305" s="17"/>
      <c r="AK305" s="4"/>
      <c r="AL305" s="17"/>
      <c r="AM305" s="17"/>
      <c r="AN305" s="17"/>
    </row>
    <row r="306" spans="5:40" s="2" customFormat="1" x14ac:dyDescent="0.2">
      <c r="E306" s="17"/>
      <c r="G306" s="4"/>
      <c r="H306" s="4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73"/>
      <c r="AF306" s="73"/>
      <c r="AG306" s="17"/>
      <c r="AH306" s="17"/>
      <c r="AI306" s="17"/>
      <c r="AJ306" s="17"/>
      <c r="AK306" s="4"/>
      <c r="AL306" s="17"/>
      <c r="AM306" s="17"/>
      <c r="AN306" s="17"/>
    </row>
    <row r="307" spans="5:40" s="2" customFormat="1" x14ac:dyDescent="0.2">
      <c r="E307" s="17"/>
      <c r="G307" s="4"/>
      <c r="H307" s="4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73"/>
      <c r="AF307" s="73"/>
      <c r="AG307" s="17"/>
      <c r="AH307" s="17"/>
      <c r="AI307" s="17"/>
      <c r="AJ307" s="17"/>
      <c r="AK307" s="4"/>
      <c r="AL307" s="17"/>
      <c r="AM307" s="17"/>
      <c r="AN307" s="17"/>
    </row>
    <row r="308" spans="5:40" s="2" customFormat="1" x14ac:dyDescent="0.2">
      <c r="E308" s="17"/>
      <c r="G308" s="4"/>
      <c r="H308" s="4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73"/>
      <c r="AF308" s="73"/>
      <c r="AG308" s="17"/>
      <c r="AH308" s="17"/>
      <c r="AI308" s="17"/>
      <c r="AJ308" s="17"/>
      <c r="AK308" s="4"/>
      <c r="AL308" s="17"/>
      <c r="AM308" s="17"/>
      <c r="AN308" s="17"/>
    </row>
    <row r="309" spans="5:40" s="2" customFormat="1" x14ac:dyDescent="0.2">
      <c r="E309" s="17"/>
      <c r="G309" s="4"/>
      <c r="H309" s="4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73"/>
      <c r="AF309" s="73"/>
      <c r="AG309" s="17"/>
      <c r="AH309" s="17"/>
      <c r="AI309" s="17"/>
      <c r="AJ309" s="17"/>
      <c r="AK309" s="4"/>
      <c r="AL309" s="17"/>
      <c r="AM309" s="17"/>
      <c r="AN309" s="17"/>
    </row>
    <row r="310" spans="5:40" s="2" customFormat="1" x14ac:dyDescent="0.2">
      <c r="E310" s="17"/>
      <c r="G310" s="4"/>
      <c r="H310" s="4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73"/>
      <c r="AF310" s="73"/>
      <c r="AG310" s="17"/>
      <c r="AH310" s="17"/>
      <c r="AI310" s="17"/>
      <c r="AJ310" s="17"/>
      <c r="AK310" s="4"/>
      <c r="AL310" s="17"/>
      <c r="AM310" s="17"/>
      <c r="AN310" s="17"/>
    </row>
    <row r="311" spans="5:40" s="2" customFormat="1" x14ac:dyDescent="0.2">
      <c r="E311" s="17"/>
      <c r="G311" s="4"/>
      <c r="H311" s="4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73"/>
      <c r="AF311" s="73"/>
      <c r="AG311" s="17"/>
      <c r="AH311" s="17"/>
      <c r="AI311" s="17"/>
      <c r="AJ311" s="17"/>
      <c r="AK311" s="4"/>
      <c r="AL311" s="17"/>
      <c r="AM311" s="17"/>
      <c r="AN311" s="17"/>
    </row>
    <row r="312" spans="5:40" s="2" customFormat="1" x14ac:dyDescent="0.2">
      <c r="E312" s="17"/>
      <c r="G312" s="4"/>
      <c r="H312" s="4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73"/>
      <c r="AF312" s="73"/>
      <c r="AG312" s="17"/>
      <c r="AH312" s="17"/>
      <c r="AI312" s="17"/>
      <c r="AJ312" s="17"/>
      <c r="AK312" s="4"/>
      <c r="AL312" s="17"/>
      <c r="AM312" s="17"/>
      <c r="AN312" s="17"/>
    </row>
    <row r="313" spans="5:40" s="2" customFormat="1" x14ac:dyDescent="0.2">
      <c r="E313" s="17"/>
      <c r="G313" s="4"/>
      <c r="H313" s="4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73"/>
      <c r="AF313" s="73"/>
      <c r="AG313" s="17"/>
      <c r="AH313" s="17"/>
      <c r="AI313" s="17"/>
      <c r="AJ313" s="17"/>
      <c r="AK313" s="4"/>
      <c r="AL313" s="17"/>
      <c r="AM313" s="17"/>
      <c r="AN313" s="17"/>
    </row>
    <row r="314" spans="5:40" s="2" customFormat="1" x14ac:dyDescent="0.2">
      <c r="E314" s="17"/>
      <c r="G314" s="4"/>
      <c r="H314" s="4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73"/>
      <c r="AF314" s="73"/>
      <c r="AG314" s="17"/>
      <c r="AH314" s="17"/>
      <c r="AI314" s="17"/>
      <c r="AJ314" s="17"/>
      <c r="AK314" s="4"/>
      <c r="AL314" s="17"/>
      <c r="AM314" s="17"/>
      <c r="AN314" s="17"/>
    </row>
    <row r="315" spans="5:40" s="2" customFormat="1" x14ac:dyDescent="0.2">
      <c r="E315" s="17"/>
      <c r="G315" s="4"/>
      <c r="H315" s="4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73"/>
      <c r="AF315" s="73"/>
      <c r="AG315" s="17"/>
      <c r="AH315" s="17"/>
      <c r="AI315" s="17"/>
      <c r="AJ315" s="17"/>
      <c r="AK315" s="4"/>
      <c r="AL315" s="17"/>
      <c r="AM315" s="17"/>
      <c r="AN315" s="17"/>
    </row>
    <row r="316" spans="5:40" s="2" customFormat="1" x14ac:dyDescent="0.2">
      <c r="E316" s="17"/>
      <c r="G316" s="4"/>
      <c r="H316" s="4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73"/>
      <c r="AF316" s="73"/>
      <c r="AG316" s="17"/>
      <c r="AH316" s="17"/>
      <c r="AI316" s="17"/>
      <c r="AJ316" s="17"/>
      <c r="AK316" s="4"/>
      <c r="AL316" s="17"/>
      <c r="AM316" s="17"/>
      <c r="AN316" s="17"/>
    </row>
    <row r="317" spans="5:40" s="2" customFormat="1" x14ac:dyDescent="0.2">
      <c r="E317" s="17"/>
      <c r="G317" s="4"/>
      <c r="H317" s="4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73"/>
      <c r="AF317" s="73"/>
      <c r="AG317" s="17"/>
      <c r="AH317" s="17"/>
      <c r="AI317" s="17"/>
      <c r="AJ317" s="17"/>
      <c r="AK317" s="4"/>
      <c r="AL317" s="17"/>
      <c r="AM317" s="17"/>
      <c r="AN317" s="17"/>
    </row>
    <row r="318" spans="5:40" s="2" customFormat="1" x14ac:dyDescent="0.2">
      <c r="E318" s="17"/>
      <c r="G318" s="4"/>
      <c r="H318" s="4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73"/>
      <c r="AF318" s="73"/>
      <c r="AG318" s="17"/>
      <c r="AH318" s="17"/>
      <c r="AI318" s="17"/>
      <c r="AJ318" s="17"/>
      <c r="AK318" s="4"/>
      <c r="AL318" s="17"/>
      <c r="AM318" s="17"/>
      <c r="AN318" s="17"/>
    </row>
    <row r="319" spans="5:40" s="2" customFormat="1" x14ac:dyDescent="0.2">
      <c r="E319" s="17"/>
      <c r="G319" s="4"/>
      <c r="H319" s="4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73"/>
      <c r="AF319" s="73"/>
      <c r="AG319" s="17"/>
      <c r="AH319" s="17"/>
      <c r="AI319" s="17"/>
      <c r="AJ319" s="17"/>
      <c r="AK319" s="4"/>
      <c r="AL319" s="17"/>
      <c r="AM319" s="17"/>
      <c r="AN319" s="17"/>
    </row>
    <row r="320" spans="5:40" s="2" customFormat="1" x14ac:dyDescent="0.2">
      <c r="E320" s="17"/>
      <c r="G320" s="4"/>
      <c r="H320" s="4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73"/>
      <c r="AF320" s="73"/>
      <c r="AG320" s="17"/>
      <c r="AH320" s="17"/>
      <c r="AI320" s="17"/>
      <c r="AJ320" s="17"/>
      <c r="AK320" s="4"/>
      <c r="AL320" s="17"/>
      <c r="AM320" s="17"/>
      <c r="AN320" s="17"/>
    </row>
    <row r="321" spans="5:40" s="2" customFormat="1" x14ac:dyDescent="0.2">
      <c r="E321" s="17"/>
      <c r="G321" s="4"/>
      <c r="H321" s="4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73"/>
      <c r="AF321" s="73"/>
      <c r="AG321" s="17"/>
      <c r="AH321" s="17"/>
      <c r="AI321" s="17"/>
      <c r="AJ321" s="17"/>
      <c r="AK321" s="4"/>
      <c r="AL321" s="17"/>
      <c r="AM321" s="17"/>
      <c r="AN321" s="17"/>
    </row>
    <row r="322" spans="5:40" s="2" customFormat="1" x14ac:dyDescent="0.2">
      <c r="E322" s="17"/>
      <c r="G322" s="4"/>
      <c r="H322" s="4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73"/>
      <c r="AF322" s="73"/>
      <c r="AG322" s="17"/>
      <c r="AH322" s="17"/>
      <c r="AI322" s="17"/>
      <c r="AJ322" s="17"/>
      <c r="AK322" s="4"/>
      <c r="AL322" s="17"/>
      <c r="AM322" s="17"/>
      <c r="AN322" s="17"/>
    </row>
    <row r="323" spans="5:40" s="2" customFormat="1" x14ac:dyDescent="0.2">
      <c r="E323" s="17"/>
      <c r="G323" s="4"/>
      <c r="H323" s="4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73"/>
      <c r="AF323" s="73"/>
      <c r="AG323" s="17"/>
      <c r="AH323" s="17"/>
      <c r="AI323" s="17"/>
      <c r="AJ323" s="17"/>
      <c r="AK323" s="4"/>
      <c r="AL323" s="17"/>
      <c r="AM323" s="17"/>
      <c r="AN323" s="17"/>
    </row>
    <row r="324" spans="5:40" s="2" customFormat="1" x14ac:dyDescent="0.2">
      <c r="E324" s="17"/>
      <c r="G324" s="4"/>
      <c r="H324" s="4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73"/>
      <c r="AF324" s="73"/>
      <c r="AG324" s="17"/>
      <c r="AH324" s="17"/>
      <c r="AI324" s="17"/>
      <c r="AJ324" s="17"/>
      <c r="AK324" s="4"/>
      <c r="AL324" s="17"/>
      <c r="AM324" s="17"/>
      <c r="AN324" s="17"/>
    </row>
    <row r="325" spans="5:40" s="2" customFormat="1" x14ac:dyDescent="0.2">
      <c r="E325" s="17"/>
      <c r="G325" s="4"/>
      <c r="H325" s="4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73"/>
      <c r="AF325" s="73"/>
      <c r="AG325" s="17"/>
      <c r="AH325" s="17"/>
      <c r="AI325" s="17"/>
      <c r="AJ325" s="17"/>
      <c r="AK325" s="4"/>
      <c r="AL325" s="17"/>
      <c r="AM325" s="17"/>
      <c r="AN325" s="17"/>
    </row>
    <row r="326" spans="5:40" s="2" customFormat="1" x14ac:dyDescent="0.2">
      <c r="E326" s="17"/>
      <c r="G326" s="4"/>
      <c r="H326" s="4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73"/>
      <c r="AF326" s="73"/>
      <c r="AG326" s="17"/>
      <c r="AH326" s="17"/>
      <c r="AI326" s="17"/>
      <c r="AJ326" s="17"/>
      <c r="AK326" s="4"/>
      <c r="AL326" s="17"/>
      <c r="AM326" s="17"/>
      <c r="AN326" s="17"/>
    </row>
    <row r="327" spans="5:40" s="2" customFormat="1" x14ac:dyDescent="0.2">
      <c r="E327" s="17"/>
      <c r="G327" s="4"/>
      <c r="H327" s="4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73"/>
      <c r="AF327" s="73"/>
      <c r="AG327" s="17"/>
      <c r="AH327" s="17"/>
      <c r="AI327" s="17"/>
      <c r="AJ327" s="17"/>
      <c r="AK327" s="4"/>
      <c r="AL327" s="17"/>
      <c r="AM327" s="17"/>
      <c r="AN327" s="17"/>
    </row>
    <row r="328" spans="5:40" s="2" customFormat="1" x14ac:dyDescent="0.2">
      <c r="E328" s="17"/>
      <c r="G328" s="4"/>
      <c r="H328" s="4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73"/>
      <c r="AF328" s="73"/>
      <c r="AG328" s="17"/>
      <c r="AH328" s="17"/>
      <c r="AI328" s="17"/>
      <c r="AJ328" s="17"/>
      <c r="AK328" s="4"/>
      <c r="AL328" s="17"/>
      <c r="AM328" s="17"/>
      <c r="AN328" s="17"/>
    </row>
    <row r="329" spans="5:40" s="2" customFormat="1" x14ac:dyDescent="0.2">
      <c r="E329" s="17"/>
      <c r="G329" s="4"/>
      <c r="H329" s="4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73"/>
      <c r="AF329" s="73"/>
      <c r="AG329" s="17"/>
      <c r="AH329" s="17"/>
      <c r="AI329" s="17"/>
      <c r="AJ329" s="17"/>
      <c r="AK329" s="4"/>
      <c r="AL329" s="17"/>
      <c r="AM329" s="17"/>
      <c r="AN329" s="17"/>
    </row>
    <row r="330" spans="5:40" s="2" customFormat="1" x14ac:dyDescent="0.2">
      <c r="E330" s="17"/>
      <c r="G330" s="4"/>
      <c r="H330" s="4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73"/>
      <c r="AF330" s="73"/>
      <c r="AG330" s="17"/>
      <c r="AH330" s="17"/>
      <c r="AI330" s="17"/>
      <c r="AJ330" s="17"/>
      <c r="AK330" s="4"/>
      <c r="AL330" s="17"/>
      <c r="AM330" s="17"/>
      <c r="AN330" s="17"/>
    </row>
    <row r="331" spans="5:40" s="2" customFormat="1" x14ac:dyDescent="0.2">
      <c r="E331" s="17"/>
      <c r="G331" s="4"/>
      <c r="H331" s="4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73"/>
      <c r="AF331" s="73"/>
      <c r="AG331" s="17"/>
      <c r="AH331" s="17"/>
      <c r="AI331" s="17"/>
      <c r="AJ331" s="17"/>
      <c r="AK331" s="4"/>
      <c r="AL331" s="17"/>
      <c r="AM331" s="17"/>
      <c r="AN331" s="17"/>
    </row>
    <row r="332" spans="5:40" s="2" customFormat="1" x14ac:dyDescent="0.2">
      <c r="E332" s="17"/>
      <c r="G332" s="4"/>
      <c r="H332" s="4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73"/>
      <c r="AF332" s="73"/>
      <c r="AG332" s="17"/>
      <c r="AH332" s="17"/>
      <c r="AI332" s="17"/>
      <c r="AJ332" s="17"/>
      <c r="AK332" s="4"/>
      <c r="AL332" s="17"/>
      <c r="AM332" s="17"/>
      <c r="AN332" s="17"/>
    </row>
    <row r="333" spans="5:40" s="2" customFormat="1" x14ac:dyDescent="0.2">
      <c r="E333" s="17"/>
      <c r="G333" s="4"/>
      <c r="H333" s="4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73"/>
      <c r="AF333" s="73"/>
      <c r="AG333" s="17"/>
      <c r="AH333" s="17"/>
      <c r="AI333" s="17"/>
      <c r="AJ333" s="17"/>
      <c r="AK333" s="4"/>
      <c r="AL333" s="17"/>
      <c r="AM333" s="17"/>
      <c r="AN333" s="17"/>
    </row>
    <row r="334" spans="5:40" s="2" customFormat="1" x14ac:dyDescent="0.2">
      <c r="E334" s="17"/>
      <c r="G334" s="4"/>
      <c r="H334" s="4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73"/>
      <c r="AF334" s="73"/>
      <c r="AG334" s="17"/>
      <c r="AH334" s="17"/>
      <c r="AI334" s="17"/>
      <c r="AJ334" s="17"/>
      <c r="AK334" s="4"/>
      <c r="AL334" s="17"/>
      <c r="AM334" s="17"/>
      <c r="AN334" s="17"/>
    </row>
    <row r="335" spans="5:40" s="2" customFormat="1" x14ac:dyDescent="0.2">
      <c r="E335" s="17"/>
      <c r="G335" s="4"/>
      <c r="H335" s="4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73"/>
      <c r="AF335" s="73"/>
      <c r="AG335" s="17"/>
      <c r="AH335" s="17"/>
      <c r="AI335" s="17"/>
      <c r="AJ335" s="17"/>
      <c r="AK335" s="4"/>
      <c r="AL335" s="17"/>
      <c r="AM335" s="17"/>
      <c r="AN335" s="17"/>
    </row>
    <row r="336" spans="5:40" s="2" customFormat="1" x14ac:dyDescent="0.2">
      <c r="E336" s="17"/>
      <c r="G336" s="4"/>
      <c r="H336" s="4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73"/>
      <c r="AF336" s="73"/>
      <c r="AG336" s="17"/>
      <c r="AH336" s="17"/>
      <c r="AI336" s="17"/>
      <c r="AJ336" s="17"/>
      <c r="AK336" s="4"/>
      <c r="AL336" s="17"/>
      <c r="AM336" s="17"/>
      <c r="AN336" s="17"/>
    </row>
    <row r="337" spans="5:40" s="2" customFormat="1" x14ac:dyDescent="0.2">
      <c r="E337" s="17"/>
      <c r="G337" s="4"/>
      <c r="H337" s="4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73"/>
      <c r="AF337" s="73"/>
      <c r="AG337" s="17"/>
      <c r="AH337" s="17"/>
      <c r="AI337" s="17"/>
      <c r="AJ337" s="17"/>
      <c r="AK337" s="4"/>
      <c r="AL337" s="17"/>
      <c r="AM337" s="17"/>
      <c r="AN337" s="17"/>
    </row>
    <row r="338" spans="5:40" s="2" customFormat="1" x14ac:dyDescent="0.2">
      <c r="E338" s="17"/>
      <c r="G338" s="4"/>
      <c r="H338" s="4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73"/>
      <c r="AF338" s="73"/>
      <c r="AG338" s="17"/>
      <c r="AH338" s="17"/>
      <c r="AI338" s="17"/>
      <c r="AJ338" s="17"/>
      <c r="AK338" s="4"/>
      <c r="AL338" s="17"/>
      <c r="AM338" s="17"/>
      <c r="AN338" s="17"/>
    </row>
    <row r="339" spans="5:40" s="2" customFormat="1" x14ac:dyDescent="0.2">
      <c r="E339" s="17"/>
      <c r="G339" s="4"/>
      <c r="H339" s="4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73"/>
      <c r="AF339" s="73"/>
      <c r="AG339" s="17"/>
      <c r="AH339" s="17"/>
      <c r="AI339" s="17"/>
      <c r="AJ339" s="17"/>
      <c r="AK339" s="4"/>
      <c r="AL339" s="17"/>
      <c r="AM339" s="17"/>
      <c r="AN339" s="17"/>
    </row>
    <row r="340" spans="5:40" s="2" customFormat="1" x14ac:dyDescent="0.2">
      <c r="E340" s="17"/>
      <c r="G340" s="4"/>
      <c r="H340" s="4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73"/>
      <c r="AF340" s="73"/>
      <c r="AG340" s="17"/>
      <c r="AH340" s="17"/>
      <c r="AI340" s="17"/>
      <c r="AJ340" s="17"/>
      <c r="AK340" s="4"/>
      <c r="AL340" s="17"/>
      <c r="AM340" s="17"/>
      <c r="AN340" s="17"/>
    </row>
    <row r="341" spans="5:40" s="2" customFormat="1" x14ac:dyDescent="0.2">
      <c r="E341" s="17"/>
      <c r="G341" s="4"/>
      <c r="H341" s="4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73"/>
      <c r="AF341" s="73"/>
      <c r="AG341" s="17"/>
      <c r="AH341" s="17"/>
      <c r="AI341" s="17"/>
      <c r="AJ341" s="17"/>
      <c r="AK341" s="4"/>
      <c r="AL341" s="17"/>
      <c r="AM341" s="17"/>
      <c r="AN341" s="17"/>
    </row>
    <row r="342" spans="5:40" s="2" customFormat="1" x14ac:dyDescent="0.2">
      <c r="E342" s="17"/>
      <c r="G342" s="4"/>
      <c r="H342" s="4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73"/>
      <c r="AF342" s="73"/>
      <c r="AG342" s="17"/>
      <c r="AH342" s="17"/>
      <c r="AI342" s="17"/>
      <c r="AJ342" s="17"/>
      <c r="AK342" s="4"/>
      <c r="AL342" s="17"/>
      <c r="AM342" s="17"/>
      <c r="AN342" s="17"/>
    </row>
    <row r="343" spans="5:40" s="2" customFormat="1" x14ac:dyDescent="0.2">
      <c r="E343" s="17"/>
      <c r="G343" s="4"/>
      <c r="H343" s="4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73"/>
      <c r="AF343" s="73"/>
      <c r="AG343" s="17"/>
      <c r="AH343" s="17"/>
      <c r="AI343" s="17"/>
      <c r="AJ343" s="17"/>
      <c r="AK343" s="4"/>
      <c r="AL343" s="17"/>
      <c r="AM343" s="17"/>
      <c r="AN343" s="17"/>
    </row>
    <row r="344" spans="5:40" s="2" customFormat="1" x14ac:dyDescent="0.2">
      <c r="E344" s="17"/>
      <c r="G344" s="4"/>
      <c r="H344" s="4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73"/>
      <c r="AF344" s="73"/>
      <c r="AG344" s="17"/>
      <c r="AH344" s="17"/>
      <c r="AI344" s="17"/>
      <c r="AJ344" s="17"/>
      <c r="AK344" s="4"/>
      <c r="AL344" s="17"/>
      <c r="AM344" s="17"/>
      <c r="AN344" s="17"/>
    </row>
    <row r="345" spans="5:40" s="2" customFormat="1" x14ac:dyDescent="0.2">
      <c r="E345" s="17"/>
      <c r="G345" s="4"/>
      <c r="H345" s="4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73"/>
      <c r="AF345" s="73"/>
      <c r="AG345" s="17"/>
      <c r="AH345" s="17"/>
      <c r="AI345" s="17"/>
      <c r="AJ345" s="17"/>
      <c r="AK345" s="4"/>
      <c r="AL345" s="17"/>
      <c r="AM345" s="17"/>
      <c r="AN345" s="17"/>
    </row>
    <row r="346" spans="5:40" s="2" customFormat="1" x14ac:dyDescent="0.2">
      <c r="E346" s="17"/>
      <c r="G346" s="4"/>
      <c r="H346" s="4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73"/>
      <c r="AF346" s="73"/>
      <c r="AG346" s="17"/>
      <c r="AH346" s="17"/>
      <c r="AI346" s="17"/>
      <c r="AJ346" s="17"/>
      <c r="AK346" s="4"/>
      <c r="AL346" s="17"/>
      <c r="AM346" s="17"/>
      <c r="AN346" s="17"/>
    </row>
    <row r="347" spans="5:40" s="2" customFormat="1" x14ac:dyDescent="0.2">
      <c r="E347" s="17"/>
      <c r="G347" s="4"/>
      <c r="H347" s="4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73"/>
      <c r="AF347" s="73"/>
      <c r="AG347" s="17"/>
      <c r="AH347" s="17"/>
      <c r="AI347" s="17"/>
      <c r="AJ347" s="17"/>
      <c r="AK347" s="4"/>
      <c r="AL347" s="17"/>
      <c r="AM347" s="17"/>
      <c r="AN347" s="17"/>
    </row>
    <row r="348" spans="5:40" s="2" customFormat="1" x14ac:dyDescent="0.2">
      <c r="E348" s="17"/>
      <c r="G348" s="4"/>
      <c r="H348" s="4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73"/>
      <c r="AF348" s="73"/>
      <c r="AG348" s="17"/>
      <c r="AH348" s="17"/>
      <c r="AI348" s="17"/>
      <c r="AJ348" s="17"/>
      <c r="AK348" s="4"/>
      <c r="AL348" s="17"/>
      <c r="AM348" s="17"/>
      <c r="AN348" s="17"/>
    </row>
    <row r="349" spans="5:40" s="2" customFormat="1" x14ac:dyDescent="0.2">
      <c r="E349" s="17"/>
      <c r="G349" s="4"/>
      <c r="H349" s="4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73"/>
      <c r="AF349" s="73"/>
      <c r="AG349" s="17"/>
      <c r="AH349" s="17"/>
      <c r="AI349" s="17"/>
      <c r="AJ349" s="17"/>
      <c r="AK349" s="4"/>
      <c r="AL349" s="17"/>
      <c r="AM349" s="17"/>
      <c r="AN349" s="17"/>
    </row>
    <row r="350" spans="5:40" s="2" customFormat="1" x14ac:dyDescent="0.2">
      <c r="E350" s="17"/>
      <c r="G350" s="4"/>
      <c r="H350" s="4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73"/>
      <c r="AF350" s="73"/>
      <c r="AG350" s="17"/>
      <c r="AH350" s="17"/>
      <c r="AI350" s="17"/>
      <c r="AJ350" s="17"/>
      <c r="AK350" s="4"/>
      <c r="AL350" s="17"/>
      <c r="AM350" s="17"/>
      <c r="AN350" s="17"/>
    </row>
    <row r="351" spans="5:40" s="2" customFormat="1" x14ac:dyDescent="0.2">
      <c r="E351" s="17"/>
      <c r="G351" s="4"/>
      <c r="H351" s="4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73"/>
      <c r="AF351" s="73"/>
      <c r="AG351" s="17"/>
      <c r="AH351" s="17"/>
      <c r="AI351" s="17"/>
      <c r="AJ351" s="17"/>
      <c r="AK351" s="4"/>
      <c r="AL351" s="17"/>
      <c r="AM351" s="17"/>
      <c r="AN351" s="17"/>
    </row>
    <row r="352" spans="5:40" s="2" customFormat="1" x14ac:dyDescent="0.2">
      <c r="E352" s="17"/>
      <c r="G352" s="4"/>
      <c r="H352" s="4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73"/>
      <c r="AF352" s="73"/>
      <c r="AG352" s="17"/>
      <c r="AH352" s="17"/>
      <c r="AI352" s="17"/>
      <c r="AJ352" s="17"/>
      <c r="AK352" s="4"/>
      <c r="AL352" s="17"/>
      <c r="AM352" s="17"/>
      <c r="AN352" s="17"/>
    </row>
    <row r="353" spans="5:40" s="2" customFormat="1" x14ac:dyDescent="0.2">
      <c r="E353" s="17"/>
      <c r="G353" s="4"/>
      <c r="H353" s="4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73"/>
      <c r="AF353" s="73"/>
      <c r="AG353" s="17"/>
      <c r="AH353" s="17"/>
      <c r="AI353" s="17"/>
      <c r="AJ353" s="17"/>
      <c r="AK353" s="4"/>
      <c r="AL353" s="17"/>
      <c r="AM353" s="17"/>
      <c r="AN353" s="17"/>
    </row>
    <row r="354" spans="5:40" s="2" customFormat="1" x14ac:dyDescent="0.2">
      <c r="E354" s="17"/>
      <c r="G354" s="4"/>
      <c r="H354" s="4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73"/>
      <c r="AF354" s="73"/>
      <c r="AG354" s="17"/>
      <c r="AH354" s="17"/>
      <c r="AI354" s="17"/>
      <c r="AJ354" s="17"/>
      <c r="AK354" s="4"/>
      <c r="AL354" s="17"/>
      <c r="AM354" s="17"/>
      <c r="AN354" s="17"/>
    </row>
    <row r="355" spans="5:40" s="2" customFormat="1" x14ac:dyDescent="0.2">
      <c r="E355" s="17"/>
      <c r="G355" s="4"/>
      <c r="H355" s="4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73"/>
      <c r="AF355" s="73"/>
      <c r="AG355" s="17"/>
      <c r="AH355" s="17"/>
      <c r="AI355" s="17"/>
      <c r="AJ355" s="17"/>
      <c r="AK355" s="4"/>
      <c r="AL355" s="17"/>
      <c r="AM355" s="17"/>
      <c r="AN355" s="17"/>
    </row>
    <row r="356" spans="5:40" s="2" customFormat="1" x14ac:dyDescent="0.2">
      <c r="E356" s="17"/>
      <c r="G356" s="4"/>
      <c r="H356" s="4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73"/>
      <c r="AF356" s="73"/>
      <c r="AG356" s="17"/>
      <c r="AH356" s="17"/>
      <c r="AI356" s="17"/>
      <c r="AJ356" s="17"/>
      <c r="AK356" s="4"/>
      <c r="AL356" s="17"/>
      <c r="AM356" s="17"/>
      <c r="AN356" s="17"/>
    </row>
    <row r="357" spans="5:40" s="2" customFormat="1" x14ac:dyDescent="0.2">
      <c r="E357" s="17"/>
      <c r="G357" s="4"/>
      <c r="H357" s="4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73"/>
      <c r="AF357" s="73"/>
      <c r="AG357" s="17"/>
      <c r="AH357" s="17"/>
      <c r="AI357" s="17"/>
      <c r="AJ357" s="17"/>
      <c r="AK357" s="4"/>
      <c r="AL357" s="17"/>
      <c r="AM357" s="17"/>
      <c r="AN357" s="17"/>
    </row>
    <row r="358" spans="5:40" s="2" customFormat="1" x14ac:dyDescent="0.2">
      <c r="E358" s="17"/>
      <c r="G358" s="4"/>
      <c r="H358" s="4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73"/>
      <c r="AF358" s="73"/>
      <c r="AG358" s="17"/>
      <c r="AH358" s="17"/>
      <c r="AI358" s="17"/>
      <c r="AJ358" s="17"/>
      <c r="AK358" s="4"/>
      <c r="AL358" s="17"/>
      <c r="AM358" s="17"/>
      <c r="AN358" s="17"/>
    </row>
    <row r="359" spans="5:40" s="2" customFormat="1" x14ac:dyDescent="0.2">
      <c r="E359" s="17"/>
      <c r="G359" s="4"/>
      <c r="H359" s="4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73"/>
      <c r="AF359" s="73"/>
      <c r="AG359" s="17"/>
      <c r="AH359" s="17"/>
      <c r="AI359" s="17"/>
      <c r="AJ359" s="17"/>
      <c r="AK359" s="4"/>
      <c r="AL359" s="17"/>
      <c r="AM359" s="17"/>
      <c r="AN359" s="17"/>
    </row>
    <row r="360" spans="5:40" s="2" customFormat="1" x14ac:dyDescent="0.2">
      <c r="E360" s="17"/>
      <c r="G360" s="4"/>
      <c r="H360" s="4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73"/>
      <c r="AF360" s="73"/>
      <c r="AG360" s="17"/>
      <c r="AH360" s="17"/>
      <c r="AI360" s="17"/>
      <c r="AJ360" s="17"/>
      <c r="AK360" s="4"/>
      <c r="AL360" s="17"/>
      <c r="AM360" s="17"/>
      <c r="AN360" s="17"/>
    </row>
    <row r="361" spans="5:40" s="2" customFormat="1" x14ac:dyDescent="0.2">
      <c r="E361" s="17"/>
      <c r="G361" s="4"/>
      <c r="H361" s="4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73"/>
      <c r="AF361" s="73"/>
      <c r="AG361" s="17"/>
      <c r="AH361" s="17"/>
      <c r="AI361" s="17"/>
      <c r="AJ361" s="17"/>
      <c r="AK361" s="4"/>
      <c r="AL361" s="17"/>
      <c r="AM361" s="17"/>
      <c r="AN361" s="17"/>
    </row>
    <row r="362" spans="5:40" s="2" customFormat="1" x14ac:dyDescent="0.2">
      <c r="E362" s="17"/>
      <c r="G362" s="4"/>
      <c r="H362" s="4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73"/>
      <c r="AF362" s="73"/>
      <c r="AG362" s="17"/>
      <c r="AH362" s="17"/>
      <c r="AI362" s="17"/>
      <c r="AJ362" s="17"/>
      <c r="AK362" s="4"/>
      <c r="AL362" s="17"/>
      <c r="AM362" s="17"/>
      <c r="AN362" s="17"/>
    </row>
    <row r="363" spans="5:40" s="2" customFormat="1" x14ac:dyDescent="0.2">
      <c r="E363" s="17"/>
      <c r="G363" s="4"/>
      <c r="H363" s="4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73"/>
      <c r="AF363" s="73"/>
      <c r="AG363" s="17"/>
      <c r="AH363" s="17"/>
      <c r="AI363" s="17"/>
      <c r="AJ363" s="17"/>
      <c r="AK363" s="4"/>
      <c r="AL363" s="17"/>
      <c r="AM363" s="17"/>
      <c r="AN363" s="17"/>
    </row>
    <row r="364" spans="5:40" s="2" customFormat="1" x14ac:dyDescent="0.2">
      <c r="E364" s="17"/>
      <c r="G364" s="4"/>
      <c r="H364" s="4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73"/>
      <c r="AF364" s="73"/>
      <c r="AG364" s="17"/>
      <c r="AH364" s="17"/>
      <c r="AI364" s="17"/>
      <c r="AJ364" s="17"/>
      <c r="AK364" s="4"/>
      <c r="AL364" s="17"/>
      <c r="AM364" s="17"/>
      <c r="AN364" s="17"/>
    </row>
    <row r="365" spans="5:40" s="2" customFormat="1" x14ac:dyDescent="0.2">
      <c r="E365" s="17"/>
      <c r="G365" s="4"/>
      <c r="H365" s="4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73"/>
      <c r="AF365" s="73"/>
      <c r="AG365" s="17"/>
      <c r="AH365" s="17"/>
      <c r="AI365" s="17"/>
      <c r="AJ365" s="17"/>
      <c r="AK365" s="4"/>
      <c r="AL365" s="17"/>
      <c r="AM365" s="17"/>
      <c r="AN365" s="17"/>
    </row>
    <row r="366" spans="5:40" s="2" customFormat="1" x14ac:dyDescent="0.2">
      <c r="E366" s="17"/>
      <c r="G366" s="4"/>
      <c r="H366" s="4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73"/>
      <c r="AF366" s="73"/>
      <c r="AG366" s="17"/>
      <c r="AH366" s="17"/>
      <c r="AI366" s="17"/>
      <c r="AJ366" s="17"/>
      <c r="AK366" s="4"/>
      <c r="AL366" s="17"/>
      <c r="AM366" s="17"/>
      <c r="AN366" s="17"/>
    </row>
    <row r="367" spans="5:40" s="2" customFormat="1" x14ac:dyDescent="0.2">
      <c r="E367" s="17"/>
      <c r="G367" s="4"/>
      <c r="H367" s="4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73"/>
      <c r="AF367" s="73"/>
      <c r="AG367" s="17"/>
      <c r="AH367" s="17"/>
      <c r="AI367" s="17"/>
      <c r="AJ367" s="17"/>
      <c r="AK367" s="4"/>
      <c r="AL367" s="17"/>
      <c r="AM367" s="17"/>
      <c r="AN367" s="17"/>
    </row>
    <row r="368" spans="5:40" s="2" customFormat="1" x14ac:dyDescent="0.2">
      <c r="E368" s="17"/>
      <c r="G368" s="4"/>
      <c r="H368" s="4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73"/>
      <c r="AF368" s="73"/>
      <c r="AG368" s="17"/>
      <c r="AH368" s="17"/>
      <c r="AI368" s="17"/>
      <c r="AJ368" s="17"/>
      <c r="AK368" s="4"/>
      <c r="AL368" s="17"/>
      <c r="AM368" s="17"/>
      <c r="AN368" s="17"/>
    </row>
    <row r="369" spans="5:40" s="2" customFormat="1" x14ac:dyDescent="0.2">
      <c r="E369" s="17"/>
      <c r="G369" s="4"/>
      <c r="H369" s="4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73"/>
      <c r="AF369" s="73"/>
      <c r="AG369" s="17"/>
      <c r="AH369" s="17"/>
      <c r="AI369" s="17"/>
      <c r="AJ369" s="17"/>
      <c r="AK369" s="4"/>
      <c r="AL369" s="17"/>
      <c r="AM369" s="17"/>
      <c r="AN369" s="17"/>
    </row>
    <row r="370" spans="5:40" s="2" customFormat="1" x14ac:dyDescent="0.2">
      <c r="E370" s="17"/>
      <c r="G370" s="4"/>
      <c r="H370" s="4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73"/>
      <c r="AF370" s="73"/>
      <c r="AG370" s="17"/>
      <c r="AH370" s="17"/>
      <c r="AI370" s="17"/>
      <c r="AJ370" s="17"/>
      <c r="AK370" s="4"/>
      <c r="AL370" s="17"/>
      <c r="AM370" s="17"/>
      <c r="AN370" s="17"/>
    </row>
    <row r="371" spans="5:40" s="2" customFormat="1" x14ac:dyDescent="0.2">
      <c r="E371" s="17"/>
      <c r="G371" s="4"/>
      <c r="H371" s="4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73"/>
      <c r="AF371" s="73"/>
      <c r="AG371" s="17"/>
      <c r="AH371" s="17"/>
      <c r="AI371" s="17"/>
      <c r="AJ371" s="17"/>
      <c r="AK371" s="4"/>
      <c r="AL371" s="17"/>
      <c r="AM371" s="17"/>
      <c r="AN371" s="17"/>
    </row>
    <row r="372" spans="5:40" s="2" customFormat="1" x14ac:dyDescent="0.2">
      <c r="E372" s="17"/>
      <c r="G372" s="4"/>
      <c r="H372" s="4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73"/>
      <c r="AF372" s="73"/>
      <c r="AG372" s="17"/>
      <c r="AH372" s="17"/>
      <c r="AI372" s="17"/>
      <c r="AJ372" s="17"/>
      <c r="AK372" s="4"/>
      <c r="AL372" s="17"/>
      <c r="AM372" s="17"/>
      <c r="AN372" s="17"/>
    </row>
    <row r="373" spans="5:40" s="2" customFormat="1" x14ac:dyDescent="0.2">
      <c r="E373" s="17"/>
      <c r="G373" s="4"/>
      <c r="H373" s="4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73"/>
      <c r="AF373" s="73"/>
      <c r="AG373" s="17"/>
      <c r="AH373" s="17"/>
      <c r="AI373" s="17"/>
      <c r="AJ373" s="17"/>
      <c r="AK373" s="4"/>
      <c r="AL373" s="17"/>
      <c r="AM373" s="17"/>
      <c r="AN373" s="17"/>
    </row>
    <row r="374" spans="5:40" s="2" customFormat="1" x14ac:dyDescent="0.2">
      <c r="E374" s="17"/>
      <c r="G374" s="4"/>
      <c r="H374" s="4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73"/>
      <c r="AF374" s="73"/>
      <c r="AG374" s="17"/>
      <c r="AH374" s="17"/>
      <c r="AI374" s="17"/>
      <c r="AJ374" s="17"/>
      <c r="AK374" s="4"/>
      <c r="AL374" s="17"/>
      <c r="AM374" s="17"/>
      <c r="AN374" s="17"/>
    </row>
    <row r="375" spans="5:40" s="2" customFormat="1" x14ac:dyDescent="0.2">
      <c r="E375" s="17"/>
      <c r="G375" s="4"/>
      <c r="H375" s="4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73"/>
      <c r="AF375" s="73"/>
      <c r="AG375" s="17"/>
      <c r="AH375" s="17"/>
      <c r="AI375" s="17"/>
      <c r="AJ375" s="17"/>
      <c r="AK375" s="4"/>
      <c r="AL375" s="17"/>
      <c r="AM375" s="17"/>
      <c r="AN375" s="17"/>
    </row>
    <row r="376" spans="5:40" s="2" customFormat="1" x14ac:dyDescent="0.2">
      <c r="E376" s="17"/>
      <c r="G376" s="4"/>
      <c r="H376" s="4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73"/>
      <c r="AF376" s="73"/>
      <c r="AG376" s="17"/>
      <c r="AH376" s="17"/>
      <c r="AI376" s="17"/>
      <c r="AJ376" s="17"/>
      <c r="AK376" s="4"/>
      <c r="AL376" s="17"/>
      <c r="AM376" s="17"/>
      <c r="AN376" s="17"/>
    </row>
    <row r="377" spans="5:40" s="2" customFormat="1" x14ac:dyDescent="0.2">
      <c r="E377" s="17"/>
      <c r="G377" s="4"/>
      <c r="H377" s="4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73"/>
      <c r="AF377" s="73"/>
      <c r="AG377" s="17"/>
      <c r="AH377" s="17"/>
      <c r="AI377" s="17"/>
      <c r="AJ377" s="17"/>
      <c r="AK377" s="4"/>
      <c r="AL377" s="17"/>
      <c r="AM377" s="17"/>
      <c r="AN377" s="17"/>
    </row>
    <row r="378" spans="5:40" s="2" customFormat="1" x14ac:dyDescent="0.2">
      <c r="E378" s="17"/>
      <c r="G378" s="4"/>
      <c r="H378" s="4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73"/>
      <c r="AF378" s="73"/>
      <c r="AG378" s="17"/>
      <c r="AH378" s="17"/>
      <c r="AI378" s="17"/>
      <c r="AJ378" s="17"/>
      <c r="AK378" s="4"/>
      <c r="AL378" s="17"/>
      <c r="AM378" s="17"/>
      <c r="AN378" s="17"/>
    </row>
    <row r="379" spans="5:40" s="2" customFormat="1" x14ac:dyDescent="0.2">
      <c r="E379" s="17"/>
      <c r="G379" s="4"/>
      <c r="H379" s="4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73"/>
      <c r="AF379" s="73"/>
      <c r="AG379" s="17"/>
      <c r="AH379" s="17"/>
      <c r="AI379" s="17"/>
      <c r="AJ379" s="17"/>
      <c r="AK379" s="4"/>
      <c r="AL379" s="17"/>
      <c r="AM379" s="17"/>
      <c r="AN379" s="17"/>
    </row>
    <row r="380" spans="5:40" s="2" customFormat="1" x14ac:dyDescent="0.2">
      <c r="E380" s="17"/>
      <c r="G380" s="4"/>
      <c r="H380" s="4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73"/>
      <c r="AF380" s="73"/>
      <c r="AG380" s="17"/>
      <c r="AH380" s="17"/>
      <c r="AI380" s="17"/>
      <c r="AJ380" s="17"/>
      <c r="AK380" s="4"/>
      <c r="AL380" s="17"/>
      <c r="AM380" s="17"/>
      <c r="AN380" s="17"/>
    </row>
    <row r="381" spans="5:40" s="2" customFormat="1" x14ac:dyDescent="0.2">
      <c r="E381" s="17"/>
      <c r="G381" s="4"/>
      <c r="H381" s="4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73"/>
      <c r="AF381" s="73"/>
      <c r="AG381" s="17"/>
      <c r="AH381" s="17"/>
      <c r="AI381" s="17"/>
      <c r="AJ381" s="17"/>
      <c r="AK381" s="4"/>
      <c r="AL381" s="17"/>
      <c r="AM381" s="17"/>
      <c r="AN381" s="17"/>
    </row>
    <row r="382" spans="5:40" s="2" customFormat="1" x14ac:dyDescent="0.2">
      <c r="E382" s="17"/>
      <c r="G382" s="4"/>
      <c r="H382" s="4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73"/>
      <c r="AF382" s="73"/>
      <c r="AG382" s="17"/>
      <c r="AH382" s="17"/>
      <c r="AI382" s="17"/>
      <c r="AJ382" s="17"/>
      <c r="AK382" s="4"/>
      <c r="AL382" s="17"/>
      <c r="AM382" s="17"/>
      <c r="AN382" s="17"/>
    </row>
    <row r="383" spans="5:40" s="2" customFormat="1" x14ac:dyDescent="0.2">
      <c r="E383" s="17"/>
      <c r="G383" s="4"/>
      <c r="H383" s="4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73"/>
      <c r="AF383" s="73"/>
      <c r="AG383" s="17"/>
      <c r="AH383" s="17"/>
      <c r="AI383" s="17"/>
      <c r="AJ383" s="17"/>
      <c r="AK383" s="4"/>
      <c r="AL383" s="17"/>
      <c r="AM383" s="17"/>
      <c r="AN383" s="17"/>
    </row>
    <row r="384" spans="5:40" s="2" customFormat="1" x14ac:dyDescent="0.2">
      <c r="E384" s="17"/>
      <c r="G384" s="4"/>
      <c r="H384" s="4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73"/>
      <c r="AF384" s="73"/>
      <c r="AG384" s="17"/>
      <c r="AH384" s="17"/>
      <c r="AI384" s="17"/>
      <c r="AJ384" s="17"/>
      <c r="AK384" s="4"/>
      <c r="AL384" s="17"/>
      <c r="AM384" s="17"/>
      <c r="AN384" s="17"/>
    </row>
    <row r="385" spans="5:40" s="2" customFormat="1" x14ac:dyDescent="0.2">
      <c r="E385" s="17"/>
      <c r="G385" s="4"/>
      <c r="H385" s="4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73"/>
      <c r="AF385" s="73"/>
      <c r="AG385" s="17"/>
      <c r="AH385" s="17"/>
      <c r="AI385" s="17"/>
      <c r="AJ385" s="17"/>
      <c r="AK385" s="4"/>
      <c r="AL385" s="17"/>
      <c r="AM385" s="17"/>
      <c r="AN385" s="17"/>
    </row>
    <row r="386" spans="5:40" s="2" customFormat="1" x14ac:dyDescent="0.2">
      <c r="E386" s="17"/>
      <c r="G386" s="4"/>
      <c r="H386" s="4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73"/>
      <c r="AF386" s="73"/>
      <c r="AG386" s="17"/>
      <c r="AH386" s="17"/>
      <c r="AI386" s="17"/>
      <c r="AJ386" s="17"/>
      <c r="AK386" s="4"/>
      <c r="AL386" s="17"/>
      <c r="AM386" s="17"/>
      <c r="AN386" s="17"/>
    </row>
    <row r="387" spans="5:40" s="2" customFormat="1" x14ac:dyDescent="0.2">
      <c r="E387" s="17"/>
      <c r="G387" s="4"/>
      <c r="H387" s="4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73"/>
      <c r="AF387" s="73"/>
      <c r="AG387" s="17"/>
      <c r="AH387" s="17"/>
      <c r="AI387" s="17"/>
      <c r="AJ387" s="17"/>
      <c r="AK387" s="4"/>
      <c r="AL387" s="17"/>
      <c r="AM387" s="17"/>
      <c r="AN387" s="17"/>
    </row>
    <row r="388" spans="5:40" s="2" customFormat="1" x14ac:dyDescent="0.2">
      <c r="E388" s="17"/>
      <c r="G388" s="4"/>
      <c r="H388" s="4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73"/>
      <c r="AF388" s="73"/>
      <c r="AG388" s="17"/>
      <c r="AH388" s="17"/>
      <c r="AI388" s="17"/>
      <c r="AJ388" s="17"/>
      <c r="AK388" s="4"/>
      <c r="AL388" s="17"/>
      <c r="AM388" s="17"/>
      <c r="AN388" s="17"/>
    </row>
    <row r="389" spans="5:40" s="2" customFormat="1" x14ac:dyDescent="0.2">
      <c r="E389" s="17"/>
      <c r="G389" s="4"/>
      <c r="H389" s="4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73"/>
      <c r="AF389" s="73"/>
      <c r="AG389" s="17"/>
      <c r="AH389" s="17"/>
      <c r="AI389" s="17"/>
      <c r="AJ389" s="17"/>
      <c r="AK389" s="4"/>
      <c r="AL389" s="17"/>
      <c r="AM389" s="17"/>
      <c r="AN389" s="17"/>
    </row>
    <row r="390" spans="5:40" s="2" customFormat="1" x14ac:dyDescent="0.2">
      <c r="E390" s="17"/>
      <c r="G390" s="4"/>
      <c r="H390" s="4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73"/>
      <c r="AF390" s="73"/>
      <c r="AG390" s="17"/>
      <c r="AH390" s="17"/>
      <c r="AI390" s="17"/>
      <c r="AJ390" s="17"/>
      <c r="AK390" s="4"/>
      <c r="AL390" s="17"/>
      <c r="AM390" s="17"/>
      <c r="AN390" s="17"/>
    </row>
    <row r="391" spans="5:40" s="2" customFormat="1" x14ac:dyDescent="0.2">
      <c r="E391" s="17"/>
      <c r="G391" s="4"/>
      <c r="H391" s="4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73"/>
      <c r="AF391" s="73"/>
      <c r="AG391" s="17"/>
      <c r="AH391" s="17"/>
      <c r="AI391" s="17"/>
      <c r="AJ391" s="17"/>
      <c r="AK391" s="4"/>
      <c r="AL391" s="17"/>
      <c r="AM391" s="17"/>
      <c r="AN391" s="17"/>
    </row>
    <row r="392" spans="5:40" s="2" customFormat="1" x14ac:dyDescent="0.2">
      <c r="E392" s="17"/>
      <c r="G392" s="4"/>
      <c r="H392" s="4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73"/>
      <c r="AF392" s="73"/>
      <c r="AG392" s="17"/>
      <c r="AH392" s="17"/>
      <c r="AI392" s="17"/>
      <c r="AJ392" s="17"/>
      <c r="AK392" s="4"/>
      <c r="AL392" s="17"/>
      <c r="AM392" s="17"/>
      <c r="AN392" s="17"/>
    </row>
    <row r="393" spans="5:40" s="2" customFormat="1" x14ac:dyDescent="0.2">
      <c r="E393" s="17"/>
      <c r="G393" s="4"/>
      <c r="H393" s="4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73"/>
      <c r="AF393" s="73"/>
      <c r="AG393" s="17"/>
      <c r="AH393" s="17"/>
      <c r="AI393" s="17"/>
      <c r="AJ393" s="17"/>
      <c r="AK393" s="4"/>
      <c r="AL393" s="17"/>
      <c r="AM393" s="17"/>
      <c r="AN393" s="17"/>
    </row>
    <row r="394" spans="5:40" s="2" customFormat="1" x14ac:dyDescent="0.2">
      <c r="E394" s="17"/>
      <c r="G394" s="4"/>
      <c r="H394" s="4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73"/>
      <c r="AF394" s="73"/>
      <c r="AG394" s="17"/>
      <c r="AH394" s="17"/>
      <c r="AI394" s="17"/>
      <c r="AJ394" s="17"/>
      <c r="AK394" s="4"/>
      <c r="AL394" s="17"/>
      <c r="AM394" s="17"/>
      <c r="AN394" s="17"/>
    </row>
    <row r="395" spans="5:40" s="2" customFormat="1" x14ac:dyDescent="0.2">
      <c r="E395" s="17"/>
      <c r="G395" s="4"/>
      <c r="H395" s="4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73"/>
      <c r="AF395" s="73"/>
      <c r="AG395" s="17"/>
      <c r="AH395" s="17"/>
      <c r="AI395" s="17"/>
      <c r="AJ395" s="17"/>
      <c r="AK395" s="4"/>
      <c r="AL395" s="17"/>
      <c r="AM395" s="17"/>
      <c r="AN395" s="17"/>
    </row>
    <row r="396" spans="5:40" s="2" customFormat="1" x14ac:dyDescent="0.2">
      <c r="E396" s="17"/>
      <c r="G396" s="4"/>
      <c r="H396" s="4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73"/>
      <c r="AF396" s="73"/>
      <c r="AG396" s="17"/>
      <c r="AH396" s="17"/>
      <c r="AI396" s="17"/>
      <c r="AJ396" s="17"/>
      <c r="AK396" s="4"/>
      <c r="AL396" s="17"/>
      <c r="AM396" s="17"/>
      <c r="AN396" s="17"/>
    </row>
    <row r="397" spans="5:40" s="2" customFormat="1" x14ac:dyDescent="0.2">
      <c r="E397" s="17"/>
      <c r="G397" s="4"/>
      <c r="H397" s="4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73"/>
      <c r="AF397" s="73"/>
      <c r="AG397" s="17"/>
      <c r="AH397" s="17"/>
      <c r="AI397" s="17"/>
      <c r="AJ397" s="17"/>
      <c r="AK397" s="4"/>
      <c r="AL397" s="17"/>
      <c r="AM397" s="17"/>
      <c r="AN397" s="17"/>
    </row>
    <row r="398" spans="5:40" s="2" customFormat="1" x14ac:dyDescent="0.2">
      <c r="E398" s="17"/>
      <c r="G398" s="4"/>
      <c r="H398" s="4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73"/>
      <c r="AF398" s="73"/>
      <c r="AG398" s="17"/>
      <c r="AH398" s="17"/>
      <c r="AI398" s="17"/>
      <c r="AJ398" s="17"/>
      <c r="AK398" s="4"/>
      <c r="AL398" s="17"/>
      <c r="AM398" s="17"/>
      <c r="AN398" s="17"/>
    </row>
    <row r="399" spans="5:40" s="2" customFormat="1" x14ac:dyDescent="0.2">
      <c r="E399" s="17"/>
      <c r="G399" s="4"/>
      <c r="H399" s="4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73"/>
      <c r="AF399" s="73"/>
      <c r="AG399" s="17"/>
      <c r="AH399" s="17"/>
      <c r="AI399" s="17"/>
      <c r="AJ399" s="17"/>
      <c r="AK399" s="4"/>
      <c r="AL399" s="17"/>
      <c r="AM399" s="17"/>
      <c r="AN399" s="17"/>
    </row>
    <row r="400" spans="5:40" s="2" customFormat="1" x14ac:dyDescent="0.2">
      <c r="E400" s="17"/>
      <c r="G400" s="4"/>
      <c r="H400" s="4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73"/>
      <c r="AF400" s="73"/>
      <c r="AG400" s="17"/>
      <c r="AH400" s="17"/>
      <c r="AI400" s="17"/>
      <c r="AJ400" s="17"/>
      <c r="AK400" s="4"/>
      <c r="AL400" s="17"/>
      <c r="AM400" s="17"/>
      <c r="AN400" s="17"/>
    </row>
    <row r="401" spans="5:40" s="2" customFormat="1" x14ac:dyDescent="0.2">
      <c r="E401" s="17"/>
      <c r="G401" s="4"/>
      <c r="H401" s="4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73"/>
      <c r="AF401" s="73"/>
      <c r="AG401" s="17"/>
      <c r="AH401" s="17"/>
      <c r="AI401" s="17"/>
      <c r="AJ401" s="17"/>
      <c r="AK401" s="4"/>
      <c r="AL401" s="17"/>
      <c r="AM401" s="17"/>
      <c r="AN401" s="17"/>
    </row>
    <row r="402" spans="5:40" s="2" customFormat="1" x14ac:dyDescent="0.2">
      <c r="E402" s="17"/>
      <c r="G402" s="4"/>
      <c r="H402" s="4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73"/>
      <c r="AF402" s="73"/>
      <c r="AG402" s="17"/>
      <c r="AH402" s="17"/>
      <c r="AI402" s="17"/>
      <c r="AJ402" s="17"/>
      <c r="AK402" s="4"/>
      <c r="AL402" s="17"/>
      <c r="AM402" s="17"/>
      <c r="AN402" s="17"/>
    </row>
    <row r="403" spans="5:40" s="2" customFormat="1" x14ac:dyDescent="0.2">
      <c r="E403" s="17"/>
      <c r="G403" s="4"/>
      <c r="H403" s="4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73"/>
      <c r="AF403" s="73"/>
      <c r="AG403" s="17"/>
      <c r="AH403" s="17"/>
      <c r="AI403" s="17"/>
      <c r="AJ403" s="17"/>
      <c r="AK403" s="4"/>
      <c r="AL403" s="17"/>
      <c r="AM403" s="17"/>
      <c r="AN403" s="17"/>
    </row>
    <row r="404" spans="5:40" s="2" customFormat="1" x14ac:dyDescent="0.2">
      <c r="E404" s="17"/>
      <c r="G404" s="4"/>
      <c r="H404" s="4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73"/>
      <c r="AF404" s="73"/>
      <c r="AG404" s="17"/>
      <c r="AH404" s="17"/>
      <c r="AI404" s="17"/>
      <c r="AJ404" s="17"/>
      <c r="AK404" s="4"/>
      <c r="AL404" s="17"/>
      <c r="AM404" s="17"/>
      <c r="AN404" s="17"/>
    </row>
    <row r="405" spans="5:40" s="2" customFormat="1" x14ac:dyDescent="0.2">
      <c r="E405" s="17"/>
      <c r="G405" s="4"/>
      <c r="H405" s="4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73"/>
      <c r="AF405" s="73"/>
      <c r="AG405" s="17"/>
      <c r="AH405" s="17"/>
      <c r="AI405" s="17"/>
      <c r="AJ405" s="17"/>
      <c r="AK405" s="4"/>
      <c r="AL405" s="17"/>
      <c r="AM405" s="17"/>
      <c r="AN405" s="17"/>
    </row>
    <row r="406" spans="5:40" s="2" customFormat="1" x14ac:dyDescent="0.2">
      <c r="E406" s="17"/>
      <c r="G406" s="4"/>
      <c r="H406" s="4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73"/>
      <c r="AF406" s="73"/>
      <c r="AG406" s="17"/>
      <c r="AH406" s="17"/>
      <c r="AI406" s="17"/>
      <c r="AJ406" s="17"/>
      <c r="AK406" s="4"/>
      <c r="AL406" s="17"/>
      <c r="AM406" s="17"/>
      <c r="AN406" s="17"/>
    </row>
    <row r="407" spans="5:40" s="2" customFormat="1" x14ac:dyDescent="0.2">
      <c r="E407" s="17"/>
      <c r="G407" s="4"/>
      <c r="H407" s="4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73"/>
      <c r="AF407" s="73"/>
      <c r="AG407" s="17"/>
      <c r="AH407" s="17"/>
      <c r="AI407" s="17"/>
      <c r="AJ407" s="17"/>
      <c r="AK407" s="4"/>
      <c r="AL407" s="17"/>
      <c r="AM407" s="17"/>
      <c r="AN407" s="17"/>
    </row>
    <row r="408" spans="5:40" s="2" customFormat="1" x14ac:dyDescent="0.2">
      <c r="E408" s="17"/>
      <c r="G408" s="4"/>
      <c r="H408" s="4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73"/>
      <c r="AF408" s="73"/>
      <c r="AG408" s="17"/>
      <c r="AH408" s="17"/>
      <c r="AI408" s="17"/>
      <c r="AJ408" s="17"/>
      <c r="AK408" s="4"/>
      <c r="AL408" s="17"/>
      <c r="AM408" s="17"/>
      <c r="AN408" s="17"/>
    </row>
    <row r="409" spans="5:40" s="2" customFormat="1" x14ac:dyDescent="0.2">
      <c r="E409" s="17"/>
      <c r="G409" s="4"/>
      <c r="H409" s="4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73"/>
      <c r="AF409" s="73"/>
      <c r="AG409" s="17"/>
      <c r="AH409" s="17"/>
      <c r="AI409" s="17"/>
      <c r="AJ409" s="17"/>
      <c r="AK409" s="4"/>
      <c r="AL409" s="17"/>
      <c r="AM409" s="17"/>
      <c r="AN409" s="17"/>
    </row>
    <row r="410" spans="5:40" s="2" customFormat="1" x14ac:dyDescent="0.2">
      <c r="E410" s="17"/>
      <c r="G410" s="4"/>
      <c r="H410" s="4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73"/>
      <c r="AF410" s="73"/>
      <c r="AG410" s="17"/>
      <c r="AH410" s="17"/>
      <c r="AI410" s="17"/>
      <c r="AJ410" s="17"/>
      <c r="AK410" s="4"/>
      <c r="AL410" s="17"/>
      <c r="AM410" s="17"/>
      <c r="AN410" s="17"/>
    </row>
    <row r="411" spans="5:40" s="2" customFormat="1" x14ac:dyDescent="0.2">
      <c r="E411" s="17"/>
      <c r="G411" s="4"/>
      <c r="H411" s="4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73"/>
      <c r="AF411" s="73"/>
      <c r="AG411" s="17"/>
      <c r="AH411" s="17"/>
      <c r="AI411" s="17"/>
      <c r="AJ411" s="17"/>
      <c r="AK411" s="4"/>
      <c r="AL411" s="17"/>
      <c r="AM411" s="17"/>
      <c r="AN411" s="17"/>
    </row>
    <row r="412" spans="5:40" s="2" customFormat="1" x14ac:dyDescent="0.2">
      <c r="E412" s="17"/>
      <c r="G412" s="4"/>
      <c r="H412" s="4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73"/>
      <c r="AF412" s="73"/>
      <c r="AG412" s="17"/>
      <c r="AH412" s="17"/>
      <c r="AI412" s="17"/>
      <c r="AJ412" s="17"/>
      <c r="AK412" s="4"/>
      <c r="AL412" s="17"/>
      <c r="AM412" s="17"/>
      <c r="AN412" s="17"/>
    </row>
    <row r="413" spans="5:40" s="2" customFormat="1" x14ac:dyDescent="0.2">
      <c r="E413" s="17"/>
      <c r="G413" s="4"/>
      <c r="H413" s="4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73"/>
      <c r="AF413" s="73"/>
      <c r="AG413" s="17"/>
      <c r="AH413" s="17"/>
      <c r="AI413" s="17"/>
      <c r="AJ413" s="17"/>
      <c r="AK413" s="4"/>
      <c r="AL413" s="17"/>
      <c r="AM413" s="17"/>
      <c r="AN413" s="17"/>
    </row>
    <row r="414" spans="5:40" s="2" customFormat="1" x14ac:dyDescent="0.2">
      <c r="E414" s="17"/>
      <c r="G414" s="4"/>
      <c r="H414" s="4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73"/>
      <c r="AF414" s="73"/>
      <c r="AG414" s="17"/>
      <c r="AH414" s="17"/>
      <c r="AI414" s="17"/>
      <c r="AJ414" s="17"/>
      <c r="AK414" s="4"/>
      <c r="AL414" s="17"/>
      <c r="AM414" s="17"/>
      <c r="AN414" s="17"/>
    </row>
    <row r="415" spans="5:40" s="2" customFormat="1" x14ac:dyDescent="0.2">
      <c r="E415" s="17"/>
      <c r="G415" s="4"/>
      <c r="H415" s="4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73"/>
      <c r="AF415" s="73"/>
      <c r="AG415" s="17"/>
      <c r="AH415" s="17"/>
      <c r="AI415" s="17"/>
      <c r="AJ415" s="17"/>
      <c r="AK415" s="4"/>
      <c r="AL415" s="17"/>
      <c r="AM415" s="17"/>
      <c r="AN415" s="17"/>
    </row>
    <row r="416" spans="5:40" s="2" customFormat="1" x14ac:dyDescent="0.2">
      <c r="E416" s="17"/>
      <c r="G416" s="4"/>
      <c r="H416" s="4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73"/>
      <c r="AF416" s="73"/>
      <c r="AG416" s="17"/>
      <c r="AH416" s="17"/>
      <c r="AI416" s="17"/>
      <c r="AJ416" s="17"/>
      <c r="AK416" s="4"/>
      <c r="AL416" s="17"/>
      <c r="AM416" s="17"/>
      <c r="AN416" s="17"/>
    </row>
    <row r="417" spans="5:40" s="2" customFormat="1" x14ac:dyDescent="0.2">
      <c r="E417" s="17"/>
      <c r="G417" s="4"/>
      <c r="H417" s="4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73"/>
      <c r="AF417" s="73"/>
      <c r="AG417" s="17"/>
      <c r="AH417" s="17"/>
      <c r="AI417" s="17"/>
      <c r="AJ417" s="17"/>
      <c r="AK417" s="4"/>
      <c r="AL417" s="17"/>
      <c r="AM417" s="17"/>
      <c r="AN417" s="17"/>
    </row>
    <row r="418" spans="5:40" s="2" customFormat="1" x14ac:dyDescent="0.2">
      <c r="E418" s="17"/>
      <c r="G418" s="4"/>
      <c r="H418" s="4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73"/>
      <c r="AF418" s="73"/>
      <c r="AG418" s="17"/>
      <c r="AH418" s="17"/>
      <c r="AI418" s="17"/>
      <c r="AJ418" s="17"/>
      <c r="AK418" s="4"/>
      <c r="AL418" s="17"/>
      <c r="AM418" s="17"/>
      <c r="AN418" s="17"/>
    </row>
    <row r="419" spans="5:40" s="2" customFormat="1" x14ac:dyDescent="0.2">
      <c r="E419" s="17"/>
      <c r="G419" s="4"/>
      <c r="H419" s="4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73"/>
      <c r="AF419" s="73"/>
      <c r="AG419" s="17"/>
      <c r="AH419" s="17"/>
      <c r="AI419" s="17"/>
      <c r="AJ419" s="17"/>
      <c r="AK419" s="4"/>
      <c r="AL419" s="17"/>
      <c r="AM419" s="17"/>
      <c r="AN419" s="17"/>
    </row>
  </sheetData>
  <autoFilter ref="A1:AO31">
    <filterColumn colId="28" showButton="0"/>
    <filterColumn colId="29" showButton="0"/>
  </autoFilter>
  <mergeCells count="9">
    <mergeCell ref="A1:A2"/>
    <mergeCell ref="B1:B2"/>
    <mergeCell ref="C1:C2"/>
    <mergeCell ref="D1:D2"/>
    <mergeCell ref="G1:G2"/>
    <mergeCell ref="H1:H2"/>
    <mergeCell ref="AJ2:AN2"/>
    <mergeCell ref="E1:E2"/>
    <mergeCell ref="F1:F2"/>
  </mergeCells>
  <dataValidations count="1">
    <dataValidation type="list" allowBlank="1" showInputMessage="1" showErrorMessage="1" sqref="F5:F31">
      <formula1>"Ввод АТ (Тр),ЛЭП,Генератор,СКРМ"</formula1>
    </dataValidation>
  </dataValidations>
  <pageMargins left="0.19685039370078741" right="0.19685039370078741" top="0.19685039370078741" bottom="0.19685039370078741" header="0.51181102362204722" footer="0.51181102362204722"/>
  <pageSetup paperSize="9" orientation="portrait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644"/>
  <sheetViews>
    <sheetView topLeftCell="D1" zoomScale="70" zoomScaleNormal="70" workbookViewId="0">
      <pane ySplit="3" topLeftCell="A4" activePane="bottomLeft" state="frozen"/>
      <selection pane="bottomLeft" activeCell="G37" sqref="G37"/>
    </sheetView>
  </sheetViews>
  <sheetFormatPr defaultRowHeight="12.75" x14ac:dyDescent="0.2"/>
  <cols>
    <col min="1" max="1" width="28.42578125" style="2" hidden="1" customWidth="1"/>
    <col min="2" max="2" width="11.5703125" hidden="1" customWidth="1"/>
    <col min="3" max="3" width="12.28515625" hidden="1" customWidth="1"/>
    <col min="4" max="4" width="26.28515625" customWidth="1"/>
    <col min="5" max="5" width="12.42578125" style="1" customWidth="1"/>
    <col min="6" max="6" width="22" customWidth="1"/>
    <col min="7" max="7" width="10" style="4" customWidth="1"/>
    <col min="8" max="8" width="25" style="4" customWidth="1"/>
    <col min="9" max="11" width="9" style="45" customWidth="1"/>
    <col min="12" max="12" width="9" style="64" customWidth="1"/>
    <col min="13" max="16" width="9" style="45" customWidth="1"/>
    <col min="17" max="17" width="9" style="64" customWidth="1"/>
    <col min="18" max="25" width="9" style="45" customWidth="1"/>
    <col min="26" max="26" width="9" style="64" customWidth="1"/>
    <col min="27" max="30" width="9" style="45" customWidth="1"/>
    <col min="31" max="32" width="9.140625" style="46"/>
    <col min="33" max="33" width="0" style="17" hidden="1" customWidth="1"/>
    <col min="37" max="37" width="17.42578125" customWidth="1"/>
  </cols>
  <sheetData>
    <row r="1" spans="1:38" s="19" customFormat="1" ht="24.75" customHeight="1" x14ac:dyDescent="0.25">
      <c r="A1" s="78" t="s">
        <v>32</v>
      </c>
      <c r="B1" s="78" t="s">
        <v>33</v>
      </c>
      <c r="C1" s="78" t="s">
        <v>34</v>
      </c>
      <c r="D1" s="78" t="s">
        <v>0</v>
      </c>
      <c r="E1" s="76" t="s">
        <v>35</v>
      </c>
      <c r="F1" s="76" t="s">
        <v>36</v>
      </c>
      <c r="G1" s="77" t="s">
        <v>28</v>
      </c>
      <c r="H1" s="74" t="s">
        <v>1</v>
      </c>
      <c r="I1" s="33" t="s">
        <v>43</v>
      </c>
      <c r="J1" s="33"/>
      <c r="K1" s="33"/>
      <c r="L1" s="67"/>
      <c r="M1" s="33"/>
      <c r="N1" s="33"/>
      <c r="O1" s="33"/>
      <c r="P1" s="33"/>
      <c r="Q1" s="67"/>
      <c r="R1" s="33"/>
      <c r="S1" s="33"/>
      <c r="T1" s="33"/>
      <c r="U1" s="33"/>
      <c r="V1" s="33"/>
      <c r="W1" s="33"/>
      <c r="X1" s="33"/>
      <c r="Y1" s="33"/>
      <c r="Z1" s="67"/>
      <c r="AA1" s="43"/>
      <c r="AB1" s="34"/>
      <c r="AC1" s="49"/>
      <c r="AD1" s="66"/>
      <c r="AE1" s="50"/>
      <c r="AF1" s="47"/>
      <c r="AG1" s="21"/>
    </row>
    <row r="2" spans="1:38" s="19" customFormat="1" ht="28.5" customHeight="1" x14ac:dyDescent="0.3">
      <c r="A2" s="78"/>
      <c r="B2" s="78"/>
      <c r="C2" s="78"/>
      <c r="D2" s="78"/>
      <c r="E2" s="76"/>
      <c r="F2" s="76"/>
      <c r="G2" s="77"/>
      <c r="H2" s="74"/>
      <c r="I2" s="23">
        <v>1</v>
      </c>
      <c r="J2" s="23">
        <v>2</v>
      </c>
      <c r="K2" s="23">
        <v>3</v>
      </c>
      <c r="L2" s="68">
        <v>4</v>
      </c>
      <c r="M2" s="23">
        <v>5</v>
      </c>
      <c r="N2" s="23">
        <v>6</v>
      </c>
      <c r="O2" s="23">
        <v>7</v>
      </c>
      <c r="P2" s="23">
        <v>8</v>
      </c>
      <c r="Q2" s="68">
        <v>9</v>
      </c>
      <c r="R2" s="23">
        <v>10</v>
      </c>
      <c r="S2" s="23">
        <v>11</v>
      </c>
      <c r="T2" s="23">
        <v>12</v>
      </c>
      <c r="U2" s="23">
        <v>13</v>
      </c>
      <c r="V2" s="23">
        <v>14</v>
      </c>
      <c r="W2" s="23">
        <v>15</v>
      </c>
      <c r="X2" s="23">
        <v>16</v>
      </c>
      <c r="Y2" s="23">
        <v>17</v>
      </c>
      <c r="Z2" s="68">
        <v>18</v>
      </c>
      <c r="AA2" s="23">
        <v>19</v>
      </c>
      <c r="AB2" s="23">
        <v>20</v>
      </c>
      <c r="AC2" s="23">
        <v>21</v>
      </c>
      <c r="AD2" s="23">
        <v>22</v>
      </c>
      <c r="AE2" s="23">
        <v>23</v>
      </c>
      <c r="AF2" s="23">
        <v>24</v>
      </c>
      <c r="AG2" s="21"/>
      <c r="AI2" s="79" t="s">
        <v>41</v>
      </c>
      <c r="AJ2" s="79"/>
      <c r="AK2" s="80">
        <v>44181</v>
      </c>
      <c r="AL2" s="81"/>
    </row>
    <row r="3" spans="1:38" s="19" customFormat="1" ht="15" x14ac:dyDescent="0.2">
      <c r="A3" s="24"/>
      <c r="B3" s="24"/>
      <c r="C3" s="24"/>
      <c r="D3" s="24"/>
      <c r="E3" s="40"/>
      <c r="F3" s="40"/>
      <c r="G3" s="40"/>
      <c r="H3" s="40"/>
      <c r="I3" s="25">
        <v>1</v>
      </c>
      <c r="J3" s="25">
        <v>2</v>
      </c>
      <c r="K3" s="25">
        <v>3</v>
      </c>
      <c r="L3" s="69">
        <v>4</v>
      </c>
      <c r="M3" s="25">
        <v>5</v>
      </c>
      <c r="N3" s="25">
        <v>6</v>
      </c>
      <c r="O3" s="25">
        <v>7</v>
      </c>
      <c r="P3" s="25">
        <v>8</v>
      </c>
      <c r="Q3" s="69">
        <v>9</v>
      </c>
      <c r="R3" s="25">
        <v>10</v>
      </c>
      <c r="S3" s="25">
        <v>11</v>
      </c>
      <c r="T3" s="25">
        <v>12</v>
      </c>
      <c r="U3" s="25">
        <v>13</v>
      </c>
      <c r="V3" s="25">
        <v>14</v>
      </c>
      <c r="W3" s="25">
        <v>15</v>
      </c>
      <c r="X3" s="25">
        <v>16</v>
      </c>
      <c r="Y3" s="25">
        <v>17</v>
      </c>
      <c r="Z3" s="69">
        <v>18</v>
      </c>
      <c r="AA3" s="25">
        <v>19</v>
      </c>
      <c r="AB3" s="25">
        <v>20</v>
      </c>
      <c r="AC3" s="25">
        <v>21</v>
      </c>
      <c r="AD3" s="25">
        <v>22</v>
      </c>
      <c r="AE3" s="25">
        <v>23</v>
      </c>
      <c r="AF3" s="25">
        <v>24</v>
      </c>
      <c r="AG3" s="21" t="s">
        <v>30</v>
      </c>
    </row>
    <row r="4" spans="1:38" s="2" customFormat="1" ht="14.25" x14ac:dyDescent="0.2">
      <c r="A4" s="14"/>
      <c r="B4" s="14"/>
      <c r="C4" s="14"/>
      <c r="D4" s="14"/>
      <c r="E4" s="15">
        <v>110</v>
      </c>
      <c r="F4" s="15"/>
      <c r="G4" s="16">
        <v>110</v>
      </c>
      <c r="H4" s="15"/>
      <c r="I4" s="44">
        <f>SUM(I5:I6)</f>
        <v>2.335</v>
      </c>
      <c r="J4" s="44">
        <f t="shared" ref="J4:AF4" si="0">SUM(J5:J6)</f>
        <v>2.302</v>
      </c>
      <c r="K4" s="44">
        <f t="shared" si="0"/>
        <v>2.3040000000000003</v>
      </c>
      <c r="L4" s="59">
        <f t="shared" si="0"/>
        <v>2.3140000000000001</v>
      </c>
      <c r="M4" s="44">
        <f t="shared" si="0"/>
        <v>2.3029999999999999</v>
      </c>
      <c r="N4" s="44">
        <f t="shared" si="0"/>
        <v>2.3649999999999998</v>
      </c>
      <c r="O4" s="44">
        <f t="shared" si="0"/>
        <v>2.484</v>
      </c>
      <c r="P4" s="44">
        <f t="shared" si="0"/>
        <v>3.101</v>
      </c>
      <c r="Q4" s="59">
        <f t="shared" si="0"/>
        <v>3.4169999999999998</v>
      </c>
      <c r="R4" s="44">
        <f t="shared" si="0"/>
        <v>3.6909999999999998</v>
      </c>
      <c r="S4" s="44">
        <f t="shared" si="0"/>
        <v>3.9219999999999997</v>
      </c>
      <c r="T4" s="44">
        <f t="shared" si="0"/>
        <v>4.0869999999999997</v>
      </c>
      <c r="U4" s="44">
        <f t="shared" si="0"/>
        <v>4.2399999999999993</v>
      </c>
      <c r="V4" s="44">
        <f t="shared" si="0"/>
        <v>4.2059999999999995</v>
      </c>
      <c r="W4" s="44">
        <f t="shared" si="0"/>
        <v>4.1950000000000003</v>
      </c>
      <c r="X4" s="44">
        <f t="shared" si="0"/>
        <v>3.746</v>
      </c>
      <c r="Y4" s="44">
        <f t="shared" si="0"/>
        <v>3.4169999999999998</v>
      </c>
      <c r="Z4" s="59">
        <f t="shared" si="0"/>
        <v>3.2490000000000001</v>
      </c>
      <c r="AA4" s="44">
        <f t="shared" si="0"/>
        <v>3.1859999999999999</v>
      </c>
      <c r="AB4" s="44">
        <f t="shared" si="0"/>
        <v>3.04</v>
      </c>
      <c r="AC4" s="44">
        <f t="shared" si="0"/>
        <v>2.6890000000000001</v>
      </c>
      <c r="AD4" s="44">
        <f t="shared" si="0"/>
        <v>2.6379999999999999</v>
      </c>
      <c r="AE4" s="44">
        <f t="shared" si="0"/>
        <v>2.556</v>
      </c>
      <c r="AF4" s="44">
        <f t="shared" si="0"/>
        <v>2.484</v>
      </c>
      <c r="AG4" s="30">
        <f t="shared" ref="AG4:AG27" si="1">MAX(I4:AF4)</f>
        <v>4.2399999999999993</v>
      </c>
    </row>
    <row r="5" spans="1:38" ht="14.25" x14ac:dyDescent="0.2">
      <c r="A5" s="12" t="s">
        <v>37</v>
      </c>
      <c r="B5" s="12" t="s">
        <v>38</v>
      </c>
      <c r="C5" s="12" t="s">
        <v>3</v>
      </c>
      <c r="D5" s="12" t="s">
        <v>17</v>
      </c>
      <c r="E5" s="10">
        <v>110</v>
      </c>
      <c r="F5" s="5" t="s">
        <v>39</v>
      </c>
      <c r="G5" s="10">
        <v>110</v>
      </c>
      <c r="H5" s="10" t="s">
        <v>2</v>
      </c>
      <c r="I5" s="32">
        <f t="shared" ref="I5:AF6" si="2">I7+I9</f>
        <v>0.91400000000000003</v>
      </c>
      <c r="J5" s="32">
        <f t="shared" si="2"/>
        <v>0.89300000000000002</v>
      </c>
      <c r="K5" s="32">
        <f t="shared" si="2"/>
        <v>0.89500000000000002</v>
      </c>
      <c r="L5" s="58">
        <f t="shared" si="2"/>
        <v>0.9</v>
      </c>
      <c r="M5" s="32">
        <f t="shared" si="2"/>
        <v>0.89200000000000002</v>
      </c>
      <c r="N5" s="32">
        <f t="shared" si="2"/>
        <v>0.92299999999999993</v>
      </c>
      <c r="O5" s="32">
        <f t="shared" si="2"/>
        <v>0.998</v>
      </c>
      <c r="P5" s="32">
        <f t="shared" si="2"/>
        <v>1.2989999999999999</v>
      </c>
      <c r="Q5" s="58">
        <f t="shared" si="2"/>
        <v>1.4350000000000001</v>
      </c>
      <c r="R5" s="32">
        <f t="shared" si="2"/>
        <v>1.5190000000000001</v>
      </c>
      <c r="S5" s="32">
        <f t="shared" si="2"/>
        <v>1.621</v>
      </c>
      <c r="T5" s="32">
        <f t="shared" si="2"/>
        <v>1.6859999999999999</v>
      </c>
      <c r="U5" s="32">
        <f t="shared" si="2"/>
        <v>1.7790000000000001</v>
      </c>
      <c r="V5" s="32">
        <f t="shared" si="2"/>
        <v>1.7730000000000001</v>
      </c>
      <c r="W5" s="32">
        <f t="shared" si="2"/>
        <v>1.7640000000000002</v>
      </c>
      <c r="X5" s="32">
        <f t="shared" si="2"/>
        <v>1.5840000000000001</v>
      </c>
      <c r="Y5" s="32">
        <f t="shared" si="2"/>
        <v>1.3919999999999999</v>
      </c>
      <c r="Z5" s="58">
        <f t="shared" si="2"/>
        <v>1.3380000000000001</v>
      </c>
      <c r="AA5" s="32">
        <f t="shared" si="2"/>
        <v>1.3259999999999998</v>
      </c>
      <c r="AB5" s="32">
        <f t="shared" si="2"/>
        <v>1.2330000000000001</v>
      </c>
      <c r="AC5" s="32">
        <f t="shared" si="2"/>
        <v>1.095</v>
      </c>
      <c r="AD5" s="32">
        <f t="shared" si="2"/>
        <v>1.071</v>
      </c>
      <c r="AE5" s="32">
        <f t="shared" si="2"/>
        <v>1.0209999999999999</v>
      </c>
      <c r="AF5" s="32">
        <f t="shared" si="2"/>
        <v>0.98499999999999988</v>
      </c>
      <c r="AG5" s="30">
        <f t="shared" si="1"/>
        <v>1.7790000000000001</v>
      </c>
    </row>
    <row r="6" spans="1:38" ht="14.25" x14ac:dyDescent="0.2">
      <c r="A6" s="12" t="s">
        <v>37</v>
      </c>
      <c r="B6" s="12" t="s">
        <v>38</v>
      </c>
      <c r="C6" s="12" t="s">
        <v>3</v>
      </c>
      <c r="D6" s="12" t="s">
        <v>17</v>
      </c>
      <c r="E6" s="10">
        <v>110</v>
      </c>
      <c r="F6" s="5" t="s">
        <v>39</v>
      </c>
      <c r="G6" s="10">
        <v>110</v>
      </c>
      <c r="H6" s="10" t="s">
        <v>2</v>
      </c>
      <c r="I6" s="32">
        <f t="shared" si="2"/>
        <v>1.4209999999999998</v>
      </c>
      <c r="J6" s="32">
        <f t="shared" si="2"/>
        <v>1.409</v>
      </c>
      <c r="K6" s="32">
        <f t="shared" si="2"/>
        <v>1.409</v>
      </c>
      <c r="L6" s="58">
        <f t="shared" si="2"/>
        <v>1.4139999999999999</v>
      </c>
      <c r="M6" s="32">
        <f t="shared" si="2"/>
        <v>1.4109999999999998</v>
      </c>
      <c r="N6" s="32">
        <f t="shared" si="2"/>
        <v>1.4419999999999999</v>
      </c>
      <c r="O6" s="32">
        <f t="shared" si="2"/>
        <v>1.4860000000000002</v>
      </c>
      <c r="P6" s="32">
        <f t="shared" si="2"/>
        <v>1.8019999999999998</v>
      </c>
      <c r="Q6" s="58">
        <f t="shared" si="2"/>
        <v>1.9819999999999998</v>
      </c>
      <c r="R6" s="32">
        <f t="shared" si="2"/>
        <v>2.1719999999999997</v>
      </c>
      <c r="S6" s="32">
        <f t="shared" si="2"/>
        <v>2.3009999999999997</v>
      </c>
      <c r="T6" s="32">
        <f t="shared" si="2"/>
        <v>2.4009999999999998</v>
      </c>
      <c r="U6" s="32">
        <f t="shared" si="2"/>
        <v>2.4609999999999994</v>
      </c>
      <c r="V6" s="32">
        <f t="shared" si="2"/>
        <v>2.4329999999999998</v>
      </c>
      <c r="W6" s="32">
        <f t="shared" si="2"/>
        <v>2.4310000000000005</v>
      </c>
      <c r="X6" s="32">
        <f t="shared" si="2"/>
        <v>2.1619999999999999</v>
      </c>
      <c r="Y6" s="32">
        <f t="shared" si="2"/>
        <v>2.0249999999999999</v>
      </c>
      <c r="Z6" s="58">
        <f t="shared" si="2"/>
        <v>1.911</v>
      </c>
      <c r="AA6" s="32">
        <f t="shared" si="2"/>
        <v>1.8599999999999999</v>
      </c>
      <c r="AB6" s="32">
        <f t="shared" si="2"/>
        <v>1.8069999999999997</v>
      </c>
      <c r="AC6" s="32">
        <f t="shared" si="2"/>
        <v>1.5940000000000003</v>
      </c>
      <c r="AD6" s="32">
        <f t="shared" si="2"/>
        <v>1.5669999999999999</v>
      </c>
      <c r="AE6" s="32">
        <f t="shared" si="2"/>
        <v>1.5349999999999999</v>
      </c>
      <c r="AF6" s="32">
        <f t="shared" si="2"/>
        <v>1.4989999999999999</v>
      </c>
      <c r="AG6" s="30">
        <f t="shared" si="1"/>
        <v>2.4609999999999994</v>
      </c>
    </row>
    <row r="7" spans="1:38" ht="14.25" x14ac:dyDescent="0.2">
      <c r="A7" s="12" t="s">
        <v>37</v>
      </c>
      <c r="B7" s="12" t="s">
        <v>38</v>
      </c>
      <c r="C7" s="12" t="s">
        <v>3</v>
      </c>
      <c r="D7" s="12" t="s">
        <v>17</v>
      </c>
      <c r="E7" s="6">
        <v>110</v>
      </c>
      <c r="F7" s="27" t="s">
        <v>39</v>
      </c>
      <c r="G7" s="6">
        <v>10</v>
      </c>
      <c r="H7" s="6" t="s">
        <v>2</v>
      </c>
      <c r="I7" s="13">
        <f t="shared" ref="I7:AF7" si="3">SUM(I11:I13)</f>
        <v>0.251</v>
      </c>
      <c r="J7" s="13">
        <f t="shared" si="3"/>
        <v>0.253</v>
      </c>
      <c r="K7" s="13">
        <f t="shared" si="3"/>
        <v>0.255</v>
      </c>
      <c r="L7" s="58">
        <f t="shared" si="3"/>
        <v>0.251</v>
      </c>
      <c r="M7" s="13">
        <f t="shared" si="3"/>
        <v>0.25</v>
      </c>
      <c r="N7" s="13">
        <f t="shared" si="3"/>
        <v>0.253</v>
      </c>
      <c r="O7" s="13">
        <f t="shared" si="3"/>
        <v>0.255</v>
      </c>
      <c r="P7" s="13">
        <f t="shared" si="3"/>
        <v>0.38200000000000001</v>
      </c>
      <c r="Q7" s="58">
        <f t="shared" si="3"/>
        <v>0.41200000000000003</v>
      </c>
      <c r="R7" s="13">
        <f t="shared" si="3"/>
        <v>0.43700000000000006</v>
      </c>
      <c r="S7" s="13">
        <f t="shared" si="3"/>
        <v>0.44700000000000006</v>
      </c>
      <c r="T7" s="13">
        <f t="shared" si="3"/>
        <v>0.47599999999999998</v>
      </c>
      <c r="U7" s="13">
        <f t="shared" si="3"/>
        <v>0.52</v>
      </c>
      <c r="V7" s="13">
        <f t="shared" si="3"/>
        <v>0.53400000000000003</v>
      </c>
      <c r="W7" s="13">
        <f t="shared" si="3"/>
        <v>0.52700000000000002</v>
      </c>
      <c r="X7" s="13">
        <f t="shared" si="3"/>
        <v>0.497</v>
      </c>
      <c r="Y7" s="13">
        <f t="shared" si="3"/>
        <v>0.42499999999999999</v>
      </c>
      <c r="Z7" s="58">
        <f t="shared" si="3"/>
        <v>0.43</v>
      </c>
      <c r="AA7" s="13">
        <f t="shared" si="3"/>
        <v>0.43</v>
      </c>
      <c r="AB7" s="13">
        <f t="shared" si="3"/>
        <v>0.41100000000000003</v>
      </c>
      <c r="AC7" s="13">
        <f t="shared" si="3"/>
        <v>0.34399999999999997</v>
      </c>
      <c r="AD7" s="13">
        <f t="shared" si="3"/>
        <v>0.32799999999999996</v>
      </c>
      <c r="AE7" s="13">
        <f t="shared" si="3"/>
        <v>0.29699999999999999</v>
      </c>
      <c r="AF7" s="13">
        <f t="shared" si="3"/>
        <v>0.28899999999999998</v>
      </c>
      <c r="AG7" s="30">
        <f t="shared" si="1"/>
        <v>0.53400000000000003</v>
      </c>
    </row>
    <row r="8" spans="1:38" ht="14.25" x14ac:dyDescent="0.2">
      <c r="A8" s="12" t="s">
        <v>37</v>
      </c>
      <c r="B8" s="12" t="s">
        <v>38</v>
      </c>
      <c r="C8" s="12" t="s">
        <v>3</v>
      </c>
      <c r="D8" s="12" t="s">
        <v>17</v>
      </c>
      <c r="E8" s="6">
        <v>110</v>
      </c>
      <c r="F8" s="27" t="s">
        <v>39</v>
      </c>
      <c r="G8" s="6">
        <v>10</v>
      </c>
      <c r="H8" s="6" t="s">
        <v>2</v>
      </c>
      <c r="I8" s="13">
        <f t="shared" ref="I8:AF8" si="4">SUM(I14:I16)</f>
        <v>0.224</v>
      </c>
      <c r="J8" s="13">
        <f t="shared" si="4"/>
        <v>0.22600000000000001</v>
      </c>
      <c r="K8" s="13">
        <f t="shared" si="4"/>
        <v>0.22600000000000001</v>
      </c>
      <c r="L8" s="58">
        <f t="shared" si="4"/>
        <v>0.22800000000000001</v>
      </c>
      <c r="M8" s="13">
        <f t="shared" si="4"/>
        <v>0.23</v>
      </c>
      <c r="N8" s="13">
        <f t="shared" si="4"/>
        <v>0.23200000000000001</v>
      </c>
      <c r="O8" s="13">
        <f t="shared" si="4"/>
        <v>0.223</v>
      </c>
      <c r="P8" s="13">
        <f t="shared" si="4"/>
        <v>0.246</v>
      </c>
      <c r="Q8" s="58">
        <f t="shared" si="4"/>
        <v>0.26100000000000001</v>
      </c>
      <c r="R8" s="13">
        <f t="shared" si="4"/>
        <v>0.312</v>
      </c>
      <c r="S8" s="13">
        <f t="shared" si="4"/>
        <v>0.32200000000000001</v>
      </c>
      <c r="T8" s="13">
        <f t="shared" si="4"/>
        <v>0.35600000000000004</v>
      </c>
      <c r="U8" s="13">
        <f t="shared" si="4"/>
        <v>0.36499999999999999</v>
      </c>
      <c r="V8" s="13">
        <f t="shared" si="4"/>
        <v>0.36799999999999999</v>
      </c>
      <c r="W8" s="13">
        <f t="shared" si="4"/>
        <v>0.35300000000000004</v>
      </c>
      <c r="X8" s="13">
        <f t="shared" si="4"/>
        <v>0.28799999999999998</v>
      </c>
      <c r="Y8" s="13">
        <f t="shared" si="4"/>
        <v>0.28499999999999998</v>
      </c>
      <c r="Z8" s="58">
        <f t="shared" si="4"/>
        <v>0.28499999999999998</v>
      </c>
      <c r="AA8" s="13">
        <f t="shared" si="4"/>
        <v>0.28299999999999997</v>
      </c>
      <c r="AB8" s="13">
        <f t="shared" si="4"/>
        <v>0.28699999999999998</v>
      </c>
      <c r="AC8" s="13">
        <f t="shared" si="4"/>
        <v>0.24300000000000002</v>
      </c>
      <c r="AD8" s="13">
        <f t="shared" si="4"/>
        <v>0.23500000000000001</v>
      </c>
      <c r="AE8" s="13">
        <f t="shared" si="4"/>
        <v>0.23400000000000001</v>
      </c>
      <c r="AF8" s="13">
        <f t="shared" si="4"/>
        <v>0.23500000000000001</v>
      </c>
      <c r="AG8" s="30">
        <f t="shared" si="1"/>
        <v>0.36799999999999999</v>
      </c>
    </row>
    <row r="9" spans="1:38" ht="14.25" x14ac:dyDescent="0.2">
      <c r="A9" s="12" t="s">
        <v>37</v>
      </c>
      <c r="B9" s="12" t="s">
        <v>38</v>
      </c>
      <c r="C9" s="12" t="s">
        <v>3</v>
      </c>
      <c r="D9" s="12" t="s">
        <v>17</v>
      </c>
      <c r="E9" s="11">
        <v>110</v>
      </c>
      <c r="F9" s="28" t="s">
        <v>39</v>
      </c>
      <c r="G9" s="11">
        <v>6</v>
      </c>
      <c r="H9" s="11" t="s">
        <v>2</v>
      </c>
      <c r="I9" s="29">
        <f t="shared" ref="I9:AF9" si="5">SUM(I17:I22)</f>
        <v>0.66300000000000003</v>
      </c>
      <c r="J9" s="29">
        <f t="shared" si="5"/>
        <v>0.64</v>
      </c>
      <c r="K9" s="29">
        <f t="shared" si="5"/>
        <v>0.64</v>
      </c>
      <c r="L9" s="58">
        <f t="shared" si="5"/>
        <v>0.64900000000000002</v>
      </c>
      <c r="M9" s="29">
        <f t="shared" si="5"/>
        <v>0.64200000000000002</v>
      </c>
      <c r="N9" s="29">
        <f t="shared" si="5"/>
        <v>0.66999999999999993</v>
      </c>
      <c r="O9" s="29">
        <f t="shared" si="5"/>
        <v>0.74299999999999999</v>
      </c>
      <c r="P9" s="29">
        <f t="shared" si="5"/>
        <v>0.91699999999999993</v>
      </c>
      <c r="Q9" s="58">
        <f t="shared" si="5"/>
        <v>1.0230000000000001</v>
      </c>
      <c r="R9" s="29">
        <f t="shared" si="5"/>
        <v>1.0820000000000001</v>
      </c>
      <c r="S9" s="29">
        <f t="shared" si="5"/>
        <v>1.1739999999999999</v>
      </c>
      <c r="T9" s="29">
        <f t="shared" si="5"/>
        <v>1.21</v>
      </c>
      <c r="U9" s="29">
        <f t="shared" si="5"/>
        <v>1.2590000000000001</v>
      </c>
      <c r="V9" s="29">
        <f t="shared" si="5"/>
        <v>1.2390000000000001</v>
      </c>
      <c r="W9" s="29">
        <f t="shared" si="5"/>
        <v>1.2370000000000001</v>
      </c>
      <c r="X9" s="29">
        <f t="shared" si="5"/>
        <v>1.087</v>
      </c>
      <c r="Y9" s="29">
        <f t="shared" si="5"/>
        <v>0.96699999999999997</v>
      </c>
      <c r="Z9" s="58">
        <f t="shared" si="5"/>
        <v>0.90800000000000003</v>
      </c>
      <c r="AA9" s="29">
        <f t="shared" si="5"/>
        <v>0.89599999999999991</v>
      </c>
      <c r="AB9" s="29">
        <f t="shared" si="5"/>
        <v>0.82200000000000006</v>
      </c>
      <c r="AC9" s="29">
        <f t="shared" si="5"/>
        <v>0.751</v>
      </c>
      <c r="AD9" s="29">
        <f t="shared" si="5"/>
        <v>0.74299999999999999</v>
      </c>
      <c r="AE9" s="29">
        <f t="shared" si="5"/>
        <v>0.72399999999999998</v>
      </c>
      <c r="AF9" s="29">
        <f t="shared" si="5"/>
        <v>0.69599999999999995</v>
      </c>
      <c r="AG9" s="30">
        <f t="shared" si="1"/>
        <v>1.2590000000000001</v>
      </c>
    </row>
    <row r="10" spans="1:38" ht="14.25" x14ac:dyDescent="0.2">
      <c r="A10" s="12" t="s">
        <v>37</v>
      </c>
      <c r="B10" s="12" t="s">
        <v>38</v>
      </c>
      <c r="C10" s="12" t="s">
        <v>3</v>
      </c>
      <c r="D10" s="12" t="s">
        <v>17</v>
      </c>
      <c r="E10" s="11">
        <v>110</v>
      </c>
      <c r="F10" s="28" t="s">
        <v>39</v>
      </c>
      <c r="G10" s="11">
        <v>6</v>
      </c>
      <c r="H10" s="11" t="s">
        <v>2</v>
      </c>
      <c r="I10" s="29">
        <f t="shared" ref="I10:AF10" si="6">SUM(I23:I31)</f>
        <v>1.1969999999999998</v>
      </c>
      <c r="J10" s="29">
        <f t="shared" si="6"/>
        <v>1.1830000000000001</v>
      </c>
      <c r="K10" s="29">
        <f t="shared" si="6"/>
        <v>1.1830000000000001</v>
      </c>
      <c r="L10" s="58">
        <f t="shared" si="6"/>
        <v>1.1859999999999999</v>
      </c>
      <c r="M10" s="29">
        <f t="shared" si="6"/>
        <v>1.1809999999999998</v>
      </c>
      <c r="N10" s="29">
        <f t="shared" si="6"/>
        <v>1.21</v>
      </c>
      <c r="O10" s="29">
        <f t="shared" si="6"/>
        <v>1.2630000000000001</v>
      </c>
      <c r="P10" s="29">
        <f t="shared" si="6"/>
        <v>1.5559999999999998</v>
      </c>
      <c r="Q10" s="58">
        <f t="shared" si="6"/>
        <v>1.7209999999999999</v>
      </c>
      <c r="R10" s="29">
        <f t="shared" si="6"/>
        <v>1.8599999999999997</v>
      </c>
      <c r="S10" s="29">
        <f t="shared" si="6"/>
        <v>1.9789999999999999</v>
      </c>
      <c r="T10" s="29">
        <f t="shared" si="6"/>
        <v>2.0449999999999999</v>
      </c>
      <c r="U10" s="29">
        <f t="shared" si="6"/>
        <v>2.0959999999999996</v>
      </c>
      <c r="V10" s="29">
        <f t="shared" si="6"/>
        <v>2.0649999999999999</v>
      </c>
      <c r="W10" s="29">
        <f t="shared" si="6"/>
        <v>2.0780000000000003</v>
      </c>
      <c r="X10" s="29">
        <f t="shared" si="6"/>
        <v>1.8740000000000001</v>
      </c>
      <c r="Y10" s="29">
        <f t="shared" si="6"/>
        <v>1.7399999999999998</v>
      </c>
      <c r="Z10" s="58">
        <f t="shared" si="6"/>
        <v>1.6260000000000001</v>
      </c>
      <c r="AA10" s="29">
        <f t="shared" si="6"/>
        <v>1.577</v>
      </c>
      <c r="AB10" s="29">
        <f t="shared" si="6"/>
        <v>1.5199999999999998</v>
      </c>
      <c r="AC10" s="29">
        <f t="shared" si="6"/>
        <v>1.3510000000000002</v>
      </c>
      <c r="AD10" s="29">
        <f t="shared" si="6"/>
        <v>1.3319999999999999</v>
      </c>
      <c r="AE10" s="29">
        <f t="shared" si="6"/>
        <v>1.3009999999999999</v>
      </c>
      <c r="AF10" s="29">
        <f t="shared" si="6"/>
        <v>1.2639999999999998</v>
      </c>
      <c r="AG10" s="30">
        <f t="shared" si="1"/>
        <v>2.0959999999999996</v>
      </c>
    </row>
    <row r="11" spans="1:38" s="3" customFormat="1" ht="14.25" x14ac:dyDescent="0.2">
      <c r="A11" s="12" t="s">
        <v>37</v>
      </c>
      <c r="B11" s="12" t="s">
        <v>38</v>
      </c>
      <c r="C11" s="12" t="s">
        <v>3</v>
      </c>
      <c r="D11" s="12" t="s">
        <v>17</v>
      </c>
      <c r="E11" s="8">
        <v>110</v>
      </c>
      <c r="F11" s="8" t="s">
        <v>40</v>
      </c>
      <c r="G11" s="8">
        <v>10</v>
      </c>
      <c r="H11" s="8" t="s">
        <v>8</v>
      </c>
      <c r="I11" s="65">
        <v>-6.0000000000000001E-3</v>
      </c>
      <c r="J11" s="65">
        <v>-6.0000000000000001E-3</v>
      </c>
      <c r="K11" s="65">
        <v>-6.0000000000000001E-3</v>
      </c>
      <c r="L11" s="60">
        <v>-6.0000000000000001E-3</v>
      </c>
      <c r="M11" s="65">
        <v>-6.0000000000000001E-3</v>
      </c>
      <c r="N11" s="65">
        <v>-6.0000000000000001E-3</v>
      </c>
      <c r="O11" s="65">
        <v>-6.0000000000000001E-3</v>
      </c>
      <c r="P11" s="65">
        <v>6.9000000000000006E-2</v>
      </c>
      <c r="Q11" s="60">
        <v>9.9000000000000005E-2</v>
      </c>
      <c r="R11" s="65">
        <v>0.114</v>
      </c>
      <c r="S11" s="65">
        <v>0.112</v>
      </c>
      <c r="T11" s="65">
        <v>0.10299999999999999</v>
      </c>
      <c r="U11" s="65">
        <v>0.11</v>
      </c>
      <c r="V11" s="65">
        <v>0.121</v>
      </c>
      <c r="W11" s="65">
        <v>0.121</v>
      </c>
      <c r="X11" s="65">
        <v>0.113</v>
      </c>
      <c r="Y11" s="65">
        <v>6.0999999999999999E-2</v>
      </c>
      <c r="Z11" s="60">
        <v>5.3999999999999999E-2</v>
      </c>
      <c r="AA11" s="65">
        <v>5.0999999999999997E-2</v>
      </c>
      <c r="AB11" s="65">
        <v>4.7E-2</v>
      </c>
      <c r="AC11" s="65">
        <v>2.9000000000000001E-2</v>
      </c>
      <c r="AD11" s="65">
        <v>2.1999999999999999E-2</v>
      </c>
      <c r="AE11" s="65">
        <v>-6.0000000000000001E-3</v>
      </c>
      <c r="AF11" s="65">
        <v>-6.0000000000000001E-3</v>
      </c>
      <c r="AG11" s="30">
        <f t="shared" si="1"/>
        <v>0.121</v>
      </c>
    </row>
    <row r="12" spans="1:38" ht="14.25" x14ac:dyDescent="0.2">
      <c r="A12" s="12" t="s">
        <v>37</v>
      </c>
      <c r="B12" s="12" t="s">
        <v>38</v>
      </c>
      <c r="C12" s="12" t="s">
        <v>3</v>
      </c>
      <c r="D12" s="12" t="s">
        <v>17</v>
      </c>
      <c r="E12" s="8">
        <v>110</v>
      </c>
      <c r="F12" s="8" t="s">
        <v>40</v>
      </c>
      <c r="G12" s="8">
        <v>10</v>
      </c>
      <c r="H12" s="8" t="s">
        <v>12</v>
      </c>
      <c r="I12" s="65">
        <v>2E-3</v>
      </c>
      <c r="J12" s="65">
        <v>3.0000000000000001E-3</v>
      </c>
      <c r="K12" s="65">
        <v>2E-3</v>
      </c>
      <c r="L12" s="60">
        <v>2E-3</v>
      </c>
      <c r="M12" s="65">
        <v>0</v>
      </c>
      <c r="N12" s="65">
        <v>2E-3</v>
      </c>
      <c r="O12" s="65">
        <v>4.0000000000000001E-3</v>
      </c>
      <c r="P12" s="65">
        <v>5.6000000000000001E-2</v>
      </c>
      <c r="Q12" s="60">
        <v>5.5E-2</v>
      </c>
      <c r="R12" s="65">
        <v>4.8000000000000001E-2</v>
      </c>
      <c r="S12" s="65">
        <v>5.6000000000000001E-2</v>
      </c>
      <c r="T12" s="65">
        <v>6.9000000000000006E-2</v>
      </c>
      <c r="U12" s="65">
        <v>6.4000000000000001E-2</v>
      </c>
      <c r="V12" s="65">
        <v>7.8E-2</v>
      </c>
      <c r="W12" s="65">
        <v>7.3999999999999996E-2</v>
      </c>
      <c r="X12" s="65">
        <v>6.0999999999999999E-2</v>
      </c>
      <c r="Y12" s="65">
        <v>4.9000000000000002E-2</v>
      </c>
      <c r="Z12" s="60">
        <v>5.3999999999999999E-2</v>
      </c>
      <c r="AA12" s="65">
        <v>6.0999999999999999E-2</v>
      </c>
      <c r="AB12" s="65">
        <v>4.2000000000000003E-2</v>
      </c>
      <c r="AC12" s="65">
        <v>1.4E-2</v>
      </c>
      <c r="AD12" s="65">
        <v>8.0000000000000002E-3</v>
      </c>
      <c r="AE12" s="65">
        <v>4.0000000000000001E-3</v>
      </c>
      <c r="AF12" s="65">
        <v>3.0000000000000001E-3</v>
      </c>
      <c r="AG12" s="30">
        <f t="shared" si="1"/>
        <v>7.8E-2</v>
      </c>
    </row>
    <row r="13" spans="1:38" s="3" customFormat="1" ht="14.25" x14ac:dyDescent="0.2">
      <c r="A13" s="12" t="s">
        <v>37</v>
      </c>
      <c r="B13" s="12" t="s">
        <v>38</v>
      </c>
      <c r="C13" s="12" t="s">
        <v>3</v>
      </c>
      <c r="D13" s="12" t="s">
        <v>17</v>
      </c>
      <c r="E13" s="8">
        <v>110</v>
      </c>
      <c r="F13" s="8" t="s">
        <v>40</v>
      </c>
      <c r="G13" s="8">
        <v>10</v>
      </c>
      <c r="H13" s="8" t="s">
        <v>9</v>
      </c>
      <c r="I13" s="65">
        <v>0.255</v>
      </c>
      <c r="J13" s="65">
        <v>0.25600000000000001</v>
      </c>
      <c r="K13" s="65">
        <v>0.25900000000000001</v>
      </c>
      <c r="L13" s="60">
        <v>0.255</v>
      </c>
      <c r="M13" s="65">
        <v>0.25600000000000001</v>
      </c>
      <c r="N13" s="65">
        <v>0.25700000000000001</v>
      </c>
      <c r="O13" s="65">
        <v>0.25700000000000001</v>
      </c>
      <c r="P13" s="65">
        <v>0.25700000000000001</v>
      </c>
      <c r="Q13" s="60">
        <v>0.25800000000000001</v>
      </c>
      <c r="R13" s="65">
        <v>0.27500000000000002</v>
      </c>
      <c r="S13" s="65">
        <v>0.27900000000000003</v>
      </c>
      <c r="T13" s="65">
        <v>0.30399999999999999</v>
      </c>
      <c r="U13" s="65">
        <v>0.34599999999999997</v>
      </c>
      <c r="V13" s="65">
        <v>0.33500000000000002</v>
      </c>
      <c r="W13" s="65">
        <v>0.33200000000000002</v>
      </c>
      <c r="X13" s="65">
        <v>0.32300000000000001</v>
      </c>
      <c r="Y13" s="65">
        <v>0.315</v>
      </c>
      <c r="Z13" s="60">
        <v>0.32200000000000001</v>
      </c>
      <c r="AA13" s="65">
        <v>0.318</v>
      </c>
      <c r="AB13" s="65">
        <v>0.32200000000000001</v>
      </c>
      <c r="AC13" s="65">
        <v>0.30099999999999999</v>
      </c>
      <c r="AD13" s="65">
        <v>0.29799999999999999</v>
      </c>
      <c r="AE13" s="65">
        <v>0.29899999999999999</v>
      </c>
      <c r="AF13" s="65">
        <v>0.29199999999999998</v>
      </c>
      <c r="AG13" s="30">
        <f t="shared" si="1"/>
        <v>0.34599999999999997</v>
      </c>
    </row>
    <row r="14" spans="1:38" s="3" customFormat="1" ht="14.25" x14ac:dyDescent="0.2">
      <c r="A14" s="12" t="s">
        <v>37</v>
      </c>
      <c r="B14" s="12" t="s">
        <v>38</v>
      </c>
      <c r="C14" s="12" t="s">
        <v>3</v>
      </c>
      <c r="D14" s="12" t="s">
        <v>17</v>
      </c>
      <c r="E14" s="9">
        <v>110</v>
      </c>
      <c r="F14" s="9" t="s">
        <v>40</v>
      </c>
      <c r="G14" s="9">
        <v>10</v>
      </c>
      <c r="H14" s="9" t="s">
        <v>4</v>
      </c>
      <c r="I14" s="65">
        <v>0</v>
      </c>
      <c r="J14" s="65">
        <v>0</v>
      </c>
      <c r="K14" s="65">
        <v>0</v>
      </c>
      <c r="L14" s="60">
        <v>0</v>
      </c>
      <c r="M14" s="65">
        <v>0</v>
      </c>
      <c r="N14" s="65">
        <v>0</v>
      </c>
      <c r="O14" s="65">
        <v>0</v>
      </c>
      <c r="P14" s="65">
        <v>0</v>
      </c>
      <c r="Q14" s="60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0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30">
        <f t="shared" si="1"/>
        <v>0</v>
      </c>
    </row>
    <row r="15" spans="1:38" s="3" customFormat="1" ht="14.25" x14ac:dyDescent="0.2">
      <c r="A15" s="12" t="s">
        <v>37</v>
      </c>
      <c r="B15" s="12" t="s">
        <v>38</v>
      </c>
      <c r="C15" s="12" t="s">
        <v>3</v>
      </c>
      <c r="D15" s="12" t="s">
        <v>17</v>
      </c>
      <c r="E15" s="9">
        <v>110</v>
      </c>
      <c r="F15" s="9" t="s">
        <v>40</v>
      </c>
      <c r="G15" s="9">
        <v>10</v>
      </c>
      <c r="H15" s="9" t="s">
        <v>14</v>
      </c>
      <c r="I15" s="65">
        <v>0.25</v>
      </c>
      <c r="J15" s="65">
        <v>0.251</v>
      </c>
      <c r="K15" s="65">
        <v>0.251</v>
      </c>
      <c r="L15" s="60">
        <v>0.253</v>
      </c>
      <c r="M15" s="65">
        <v>0.253</v>
      </c>
      <c r="N15" s="65">
        <v>0.254</v>
      </c>
      <c r="O15" s="65">
        <v>0.248</v>
      </c>
      <c r="P15" s="65">
        <v>0.25900000000000001</v>
      </c>
      <c r="Q15" s="60">
        <v>0.25900000000000001</v>
      </c>
      <c r="R15" s="65">
        <v>0.29899999999999999</v>
      </c>
      <c r="S15" s="65">
        <v>0.311</v>
      </c>
      <c r="T15" s="65">
        <v>0.33100000000000002</v>
      </c>
      <c r="U15" s="65">
        <v>0.32800000000000001</v>
      </c>
      <c r="V15" s="65">
        <v>0.33</v>
      </c>
      <c r="W15" s="65">
        <v>0.33100000000000002</v>
      </c>
      <c r="X15" s="65">
        <v>0.29499999999999998</v>
      </c>
      <c r="Y15" s="65">
        <v>0.29199999999999998</v>
      </c>
      <c r="Z15" s="60">
        <v>0.29599999999999999</v>
      </c>
      <c r="AA15" s="65">
        <v>0.29599999999999999</v>
      </c>
      <c r="AB15" s="65">
        <v>0.29499999999999998</v>
      </c>
      <c r="AC15" s="65">
        <v>0.26500000000000001</v>
      </c>
      <c r="AD15" s="65">
        <v>0.25900000000000001</v>
      </c>
      <c r="AE15" s="65">
        <v>0.25800000000000001</v>
      </c>
      <c r="AF15" s="65">
        <v>0.25600000000000001</v>
      </c>
      <c r="AG15" s="30">
        <f t="shared" si="1"/>
        <v>0.33100000000000002</v>
      </c>
    </row>
    <row r="16" spans="1:38" ht="14.25" x14ac:dyDescent="0.2">
      <c r="A16" s="12" t="s">
        <v>37</v>
      </c>
      <c r="B16" s="12" t="s">
        <v>38</v>
      </c>
      <c r="C16" s="12" t="s">
        <v>3</v>
      </c>
      <c r="D16" s="12" t="s">
        <v>17</v>
      </c>
      <c r="E16" s="9">
        <v>110</v>
      </c>
      <c r="F16" s="9" t="s">
        <v>40</v>
      </c>
      <c r="G16" s="9">
        <v>10</v>
      </c>
      <c r="H16" s="9" t="s">
        <v>15</v>
      </c>
      <c r="I16" s="65">
        <v>-2.5999999999999999E-2</v>
      </c>
      <c r="J16" s="65">
        <v>-2.5000000000000001E-2</v>
      </c>
      <c r="K16" s="65">
        <v>-2.5000000000000001E-2</v>
      </c>
      <c r="L16" s="60">
        <v>-2.5000000000000001E-2</v>
      </c>
      <c r="M16" s="65">
        <v>-2.3E-2</v>
      </c>
      <c r="N16" s="65">
        <v>-2.1999999999999999E-2</v>
      </c>
      <c r="O16" s="65">
        <v>-2.5000000000000001E-2</v>
      </c>
      <c r="P16" s="65">
        <v>-1.3000000000000001E-2</v>
      </c>
      <c r="Q16" s="60">
        <v>2E-3</v>
      </c>
      <c r="R16" s="65">
        <v>1.2999999999999999E-2</v>
      </c>
      <c r="S16" s="65">
        <v>1.0999999999999999E-2</v>
      </c>
      <c r="T16" s="65">
        <v>2.5000000000000001E-2</v>
      </c>
      <c r="U16" s="65">
        <v>3.6999999999999998E-2</v>
      </c>
      <c r="V16" s="65">
        <v>3.7999999999999999E-2</v>
      </c>
      <c r="W16" s="65">
        <v>2.1999999999999999E-2</v>
      </c>
      <c r="X16" s="65">
        <v>-7.000000000000001E-3</v>
      </c>
      <c r="Y16" s="65">
        <v>-7.000000000000001E-3</v>
      </c>
      <c r="Z16" s="60">
        <v>-1.0999999999999999E-2</v>
      </c>
      <c r="AA16" s="65">
        <v>-1.2999999999999999E-2</v>
      </c>
      <c r="AB16" s="65">
        <v>-8.0000000000000002E-3</v>
      </c>
      <c r="AC16" s="65">
        <v>-2.1999999999999999E-2</v>
      </c>
      <c r="AD16" s="65">
        <v>-2.4E-2</v>
      </c>
      <c r="AE16" s="65">
        <v>-2.4E-2</v>
      </c>
      <c r="AF16" s="65">
        <v>-2.1000000000000001E-2</v>
      </c>
      <c r="AG16" s="30">
        <f t="shared" si="1"/>
        <v>3.7999999999999999E-2</v>
      </c>
    </row>
    <row r="17" spans="1:33" ht="14.25" x14ac:dyDescent="0.2">
      <c r="A17" s="12" t="s">
        <v>37</v>
      </c>
      <c r="B17" s="12" t="s">
        <v>38</v>
      </c>
      <c r="C17" s="12" t="s">
        <v>3</v>
      </c>
      <c r="D17" s="12" t="s">
        <v>17</v>
      </c>
      <c r="E17" s="8">
        <v>110</v>
      </c>
      <c r="F17" s="8" t="s">
        <v>40</v>
      </c>
      <c r="G17" s="8">
        <v>6</v>
      </c>
      <c r="H17" s="8" t="s">
        <v>23</v>
      </c>
      <c r="I17" s="65">
        <v>0.32</v>
      </c>
      <c r="J17" s="65">
        <v>0.31</v>
      </c>
      <c r="K17" s="65">
        <v>0.311</v>
      </c>
      <c r="L17" s="60">
        <v>0.31</v>
      </c>
      <c r="M17" s="65">
        <v>0.309</v>
      </c>
      <c r="N17" s="65">
        <v>0.309</v>
      </c>
      <c r="O17" s="65">
        <v>0.311</v>
      </c>
      <c r="P17" s="65">
        <v>0.35</v>
      </c>
      <c r="Q17" s="60">
        <v>0.36899999999999999</v>
      </c>
      <c r="R17" s="65">
        <v>0.40799999999999997</v>
      </c>
      <c r="S17" s="65">
        <v>0.42199999999999999</v>
      </c>
      <c r="T17" s="65">
        <v>0.44500000000000001</v>
      </c>
      <c r="U17" s="65">
        <v>0.45</v>
      </c>
      <c r="V17" s="65">
        <v>0.44600000000000001</v>
      </c>
      <c r="W17" s="65">
        <v>0.436</v>
      </c>
      <c r="X17" s="65">
        <v>0.41</v>
      </c>
      <c r="Y17" s="65">
        <v>0.40200000000000002</v>
      </c>
      <c r="Z17" s="60">
        <v>0.40300000000000002</v>
      </c>
      <c r="AA17" s="65">
        <v>0.40899999999999997</v>
      </c>
      <c r="AB17" s="65">
        <v>0.40500000000000003</v>
      </c>
      <c r="AC17" s="65">
        <v>0.36899999999999999</v>
      </c>
      <c r="AD17" s="65">
        <v>0.35699999999999998</v>
      </c>
      <c r="AE17" s="65">
        <v>0.34499999999999997</v>
      </c>
      <c r="AF17" s="65">
        <v>0.33600000000000002</v>
      </c>
      <c r="AG17" s="30">
        <f t="shared" si="1"/>
        <v>0.45</v>
      </c>
    </row>
    <row r="18" spans="1:33" s="3" customFormat="1" ht="14.25" x14ac:dyDescent="0.2">
      <c r="A18" s="12" t="s">
        <v>37</v>
      </c>
      <c r="B18" s="12" t="s">
        <v>38</v>
      </c>
      <c r="C18" s="12" t="s">
        <v>3</v>
      </c>
      <c r="D18" s="12" t="s">
        <v>17</v>
      </c>
      <c r="E18" s="8">
        <v>110</v>
      </c>
      <c r="F18" s="8" t="s">
        <v>40</v>
      </c>
      <c r="G18" s="8">
        <v>6</v>
      </c>
      <c r="H18" s="8" t="s">
        <v>16</v>
      </c>
      <c r="I18" s="65">
        <v>0</v>
      </c>
      <c r="J18" s="65">
        <v>0</v>
      </c>
      <c r="K18" s="65">
        <v>0</v>
      </c>
      <c r="L18" s="60">
        <v>0</v>
      </c>
      <c r="M18" s="65">
        <v>0</v>
      </c>
      <c r="N18" s="65">
        <v>0</v>
      </c>
      <c r="O18" s="65">
        <v>0</v>
      </c>
      <c r="P18" s="65">
        <v>0</v>
      </c>
      <c r="Q18" s="60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0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30">
        <f t="shared" si="1"/>
        <v>0</v>
      </c>
    </row>
    <row r="19" spans="1:33" s="3" customFormat="1" ht="14.25" x14ac:dyDescent="0.2">
      <c r="A19" s="12" t="s">
        <v>37</v>
      </c>
      <c r="B19" s="12" t="s">
        <v>38</v>
      </c>
      <c r="C19" s="12" t="s">
        <v>3</v>
      </c>
      <c r="D19" s="12" t="s">
        <v>17</v>
      </c>
      <c r="E19" s="8">
        <v>110</v>
      </c>
      <c r="F19" s="8" t="s">
        <v>40</v>
      </c>
      <c r="G19" s="8">
        <v>6</v>
      </c>
      <c r="H19" s="8" t="s">
        <v>18</v>
      </c>
      <c r="I19" s="65"/>
      <c r="J19" s="65"/>
      <c r="K19" s="65"/>
      <c r="L19" s="60"/>
      <c r="M19" s="65"/>
      <c r="N19" s="65"/>
      <c r="O19" s="65"/>
      <c r="P19" s="65"/>
      <c r="Q19" s="60"/>
      <c r="R19" s="65"/>
      <c r="S19" s="65"/>
      <c r="T19" s="65"/>
      <c r="U19" s="65"/>
      <c r="V19" s="65"/>
      <c r="W19" s="65"/>
      <c r="X19" s="65"/>
      <c r="Y19" s="65"/>
      <c r="Z19" s="60"/>
      <c r="AA19" s="65"/>
      <c r="AB19" s="65"/>
      <c r="AC19" s="65"/>
      <c r="AD19" s="65"/>
      <c r="AE19" s="65"/>
      <c r="AF19" s="65"/>
      <c r="AG19" s="30">
        <f t="shared" si="1"/>
        <v>0</v>
      </c>
    </row>
    <row r="20" spans="1:33" ht="14.25" x14ac:dyDescent="0.2">
      <c r="A20" s="12" t="s">
        <v>37</v>
      </c>
      <c r="B20" s="12" t="s">
        <v>38</v>
      </c>
      <c r="C20" s="12" t="s">
        <v>3</v>
      </c>
      <c r="D20" s="12" t="s">
        <v>17</v>
      </c>
      <c r="E20" s="8">
        <v>110</v>
      </c>
      <c r="F20" s="8" t="s">
        <v>40</v>
      </c>
      <c r="G20" s="8">
        <v>6</v>
      </c>
      <c r="H20" s="8" t="s">
        <v>19</v>
      </c>
      <c r="I20" s="65">
        <v>0</v>
      </c>
      <c r="J20" s="65">
        <v>0</v>
      </c>
      <c r="K20" s="65">
        <v>0</v>
      </c>
      <c r="L20" s="60">
        <v>0</v>
      </c>
      <c r="M20" s="65">
        <v>0</v>
      </c>
      <c r="N20" s="65">
        <v>0</v>
      </c>
      <c r="O20" s="65">
        <v>0</v>
      </c>
      <c r="P20" s="65">
        <v>0</v>
      </c>
      <c r="Q20" s="60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0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</row>
    <row r="21" spans="1:33" s="3" customFormat="1" ht="14.25" x14ac:dyDescent="0.2">
      <c r="A21" s="12" t="s">
        <v>37</v>
      </c>
      <c r="B21" s="12" t="s">
        <v>38</v>
      </c>
      <c r="C21" s="12" t="s">
        <v>3</v>
      </c>
      <c r="D21" s="12" t="s">
        <v>17</v>
      </c>
      <c r="E21" s="8">
        <v>110</v>
      </c>
      <c r="F21" s="8" t="s">
        <v>40</v>
      </c>
      <c r="G21" s="8">
        <v>6</v>
      </c>
      <c r="H21" s="8" t="s">
        <v>20</v>
      </c>
      <c r="I21" s="65">
        <v>0.34300000000000003</v>
      </c>
      <c r="J21" s="65">
        <v>0.33</v>
      </c>
      <c r="K21" s="65">
        <v>0.32900000000000001</v>
      </c>
      <c r="L21" s="60">
        <v>0.33900000000000002</v>
      </c>
      <c r="M21" s="65">
        <v>0.33300000000000002</v>
      </c>
      <c r="N21" s="65">
        <v>0.36099999999999999</v>
      </c>
      <c r="O21" s="65">
        <v>0.432</v>
      </c>
      <c r="P21" s="65">
        <v>0.56699999999999995</v>
      </c>
      <c r="Q21" s="60">
        <v>0.65400000000000003</v>
      </c>
      <c r="R21" s="65">
        <v>0.67400000000000004</v>
      </c>
      <c r="S21" s="65">
        <v>0.752</v>
      </c>
      <c r="T21" s="65">
        <v>0.76500000000000001</v>
      </c>
      <c r="U21" s="65">
        <v>0.80900000000000005</v>
      </c>
      <c r="V21" s="65">
        <v>0.79300000000000004</v>
      </c>
      <c r="W21" s="65">
        <v>0.80100000000000005</v>
      </c>
      <c r="X21" s="65">
        <v>0.67700000000000005</v>
      </c>
      <c r="Y21" s="65">
        <v>0.56499999999999995</v>
      </c>
      <c r="Z21" s="60">
        <v>0.505</v>
      </c>
      <c r="AA21" s="65">
        <v>0.48699999999999999</v>
      </c>
      <c r="AB21" s="65">
        <v>0.41699999999999998</v>
      </c>
      <c r="AC21" s="65">
        <v>0.38200000000000001</v>
      </c>
      <c r="AD21" s="65">
        <v>0.38600000000000001</v>
      </c>
      <c r="AE21" s="65">
        <v>0.379</v>
      </c>
      <c r="AF21" s="65">
        <v>0.36</v>
      </c>
      <c r="AG21" s="30">
        <f t="shared" si="1"/>
        <v>0.80900000000000005</v>
      </c>
    </row>
    <row r="22" spans="1:33" s="3" customFormat="1" ht="14.25" x14ac:dyDescent="0.2">
      <c r="A22" s="12" t="s">
        <v>37</v>
      </c>
      <c r="B22" s="12" t="s">
        <v>38</v>
      </c>
      <c r="C22" s="12" t="s">
        <v>3</v>
      </c>
      <c r="D22" s="12" t="s">
        <v>17</v>
      </c>
      <c r="E22" s="8">
        <v>110</v>
      </c>
      <c r="F22" s="8" t="s">
        <v>40</v>
      </c>
      <c r="G22" s="8">
        <v>6</v>
      </c>
      <c r="H22" s="8" t="s">
        <v>21</v>
      </c>
      <c r="I22" s="65">
        <v>0</v>
      </c>
      <c r="J22" s="65">
        <v>0</v>
      </c>
      <c r="K22" s="65">
        <v>0</v>
      </c>
      <c r="L22" s="60">
        <v>0</v>
      </c>
      <c r="M22" s="65">
        <v>0</v>
      </c>
      <c r="N22" s="65">
        <v>0</v>
      </c>
      <c r="O22" s="65">
        <v>0</v>
      </c>
      <c r="P22" s="65">
        <v>0</v>
      </c>
      <c r="Q22" s="60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0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30">
        <f t="shared" si="1"/>
        <v>0</v>
      </c>
    </row>
    <row r="23" spans="1:33" ht="14.25" x14ac:dyDescent="0.2">
      <c r="A23" s="12" t="s">
        <v>37</v>
      </c>
      <c r="B23" s="12" t="s">
        <v>38</v>
      </c>
      <c r="C23" s="12" t="s">
        <v>3</v>
      </c>
      <c r="D23" s="12" t="s">
        <v>17</v>
      </c>
      <c r="E23" s="9">
        <v>110</v>
      </c>
      <c r="F23" s="9" t="s">
        <v>40</v>
      </c>
      <c r="G23" s="9">
        <v>6</v>
      </c>
      <c r="H23" s="9" t="s">
        <v>4</v>
      </c>
      <c r="I23" s="65">
        <v>0.223</v>
      </c>
      <c r="J23" s="65">
        <v>0.218</v>
      </c>
      <c r="K23" s="65">
        <v>0.219</v>
      </c>
      <c r="L23" s="60">
        <v>0.217</v>
      </c>
      <c r="M23" s="65">
        <v>0.214</v>
      </c>
      <c r="N23" s="65">
        <v>0.216</v>
      </c>
      <c r="O23" s="65">
        <v>0.22</v>
      </c>
      <c r="P23" s="65">
        <v>0.25900000000000001</v>
      </c>
      <c r="Q23" s="60">
        <v>0.27100000000000002</v>
      </c>
      <c r="R23" s="65">
        <v>0.27600000000000002</v>
      </c>
      <c r="S23" s="65">
        <v>0.28399999999999997</v>
      </c>
      <c r="T23" s="65">
        <v>0.29499999999999998</v>
      </c>
      <c r="U23" s="65">
        <v>0.30499999999999999</v>
      </c>
      <c r="V23" s="65">
        <v>0.29299999999999998</v>
      </c>
      <c r="W23" s="65">
        <v>0.28999999999999998</v>
      </c>
      <c r="X23" s="65">
        <v>0.28399999999999997</v>
      </c>
      <c r="Y23" s="65">
        <v>0.29499999999999998</v>
      </c>
      <c r="Z23" s="60">
        <v>0.3</v>
      </c>
      <c r="AA23" s="65">
        <v>0.28399999999999997</v>
      </c>
      <c r="AB23" s="65">
        <v>0.27</v>
      </c>
      <c r="AC23" s="65">
        <v>0.254</v>
      </c>
      <c r="AD23" s="65">
        <v>0.254</v>
      </c>
      <c r="AE23" s="65">
        <v>0.245</v>
      </c>
      <c r="AF23" s="65">
        <v>0.24099999999999999</v>
      </c>
      <c r="AG23" s="30">
        <f t="shared" si="1"/>
        <v>0.30499999999999999</v>
      </c>
    </row>
    <row r="24" spans="1:33" ht="14.25" x14ac:dyDescent="0.2">
      <c r="A24" s="12" t="s">
        <v>37</v>
      </c>
      <c r="B24" s="12" t="s">
        <v>38</v>
      </c>
      <c r="C24" s="12" t="s">
        <v>3</v>
      </c>
      <c r="D24" s="12" t="s">
        <v>17</v>
      </c>
      <c r="E24" s="9">
        <v>110</v>
      </c>
      <c r="F24" s="9" t="s">
        <v>40</v>
      </c>
      <c r="G24" s="9">
        <v>6</v>
      </c>
      <c r="H24" s="9" t="s">
        <v>5</v>
      </c>
      <c r="I24" s="65">
        <v>0.18</v>
      </c>
      <c r="J24" s="65">
        <v>0.17499999999999999</v>
      </c>
      <c r="K24" s="65">
        <v>0.17499999999999999</v>
      </c>
      <c r="L24" s="60">
        <v>0.17100000000000001</v>
      </c>
      <c r="M24" s="65">
        <v>0.17199999999999999</v>
      </c>
      <c r="N24" s="65">
        <v>0.17399999999999999</v>
      </c>
      <c r="O24" s="65">
        <v>0.17499999999999999</v>
      </c>
      <c r="P24" s="65">
        <v>0.192</v>
      </c>
      <c r="Q24" s="60">
        <v>0.20399999999999999</v>
      </c>
      <c r="R24" s="65">
        <v>0.22800000000000001</v>
      </c>
      <c r="S24" s="65">
        <v>0.24399999999999999</v>
      </c>
      <c r="T24" s="65">
        <v>0.26100000000000001</v>
      </c>
      <c r="U24" s="65">
        <v>0.27600000000000002</v>
      </c>
      <c r="V24" s="65">
        <v>0.27100000000000002</v>
      </c>
      <c r="W24" s="65">
        <v>0.26600000000000001</v>
      </c>
      <c r="X24" s="65">
        <v>0.24399999999999999</v>
      </c>
      <c r="Y24" s="65">
        <v>0.23</v>
      </c>
      <c r="Z24" s="60">
        <v>0.23300000000000001</v>
      </c>
      <c r="AA24" s="65">
        <v>0.24</v>
      </c>
      <c r="AB24" s="65">
        <v>0.23</v>
      </c>
      <c r="AC24" s="65">
        <v>0.20300000000000001</v>
      </c>
      <c r="AD24" s="65">
        <v>0.20399999999999999</v>
      </c>
      <c r="AE24" s="65">
        <v>0.20399999999999999</v>
      </c>
      <c r="AF24" s="65">
        <v>0.21099999999999999</v>
      </c>
      <c r="AG24" s="30">
        <f t="shared" si="1"/>
        <v>0.27600000000000002</v>
      </c>
    </row>
    <row r="25" spans="1:33" ht="14.25" x14ac:dyDescent="0.2">
      <c r="A25" s="12" t="s">
        <v>37</v>
      </c>
      <c r="B25" s="12" t="s">
        <v>38</v>
      </c>
      <c r="C25" s="12" t="s">
        <v>3</v>
      </c>
      <c r="D25" s="12" t="s">
        <v>17</v>
      </c>
      <c r="E25" s="9">
        <v>110</v>
      </c>
      <c r="F25" s="9" t="s">
        <v>40</v>
      </c>
      <c r="G25" s="9">
        <v>6</v>
      </c>
      <c r="H25" s="9" t="s">
        <v>10</v>
      </c>
      <c r="I25" s="65">
        <v>0.21199999999999999</v>
      </c>
      <c r="J25" s="65">
        <v>0.21</v>
      </c>
      <c r="K25" s="65">
        <v>0.20799999999999999</v>
      </c>
      <c r="L25" s="60">
        <v>0.20799999999999999</v>
      </c>
      <c r="M25" s="65">
        <v>0.20200000000000001</v>
      </c>
      <c r="N25" s="65">
        <v>0.20499999999999999</v>
      </c>
      <c r="O25" s="65">
        <v>0.21</v>
      </c>
      <c r="P25" s="65">
        <v>0.249</v>
      </c>
      <c r="Q25" s="60">
        <v>0.26500000000000001</v>
      </c>
      <c r="R25" s="65">
        <v>0.28699999999999998</v>
      </c>
      <c r="S25" s="65">
        <v>0.29399999999999998</v>
      </c>
      <c r="T25" s="65">
        <v>0.30599999999999999</v>
      </c>
      <c r="U25" s="65">
        <v>0.314</v>
      </c>
      <c r="V25" s="65">
        <v>0.316</v>
      </c>
      <c r="W25" s="65">
        <v>0.316</v>
      </c>
      <c r="X25" s="65">
        <v>0.29399999999999998</v>
      </c>
      <c r="Y25" s="65">
        <v>0.29299999999999998</v>
      </c>
      <c r="Z25" s="60">
        <v>0.30099999999999999</v>
      </c>
      <c r="AA25" s="65">
        <v>0.29899999999999999</v>
      </c>
      <c r="AB25" s="65">
        <v>0.29299999999999998</v>
      </c>
      <c r="AC25" s="65">
        <v>0.255</v>
      </c>
      <c r="AD25" s="65">
        <v>0.24299999999999999</v>
      </c>
      <c r="AE25" s="65">
        <v>0.23499999999999999</v>
      </c>
      <c r="AF25" s="65">
        <v>0.23</v>
      </c>
      <c r="AG25" s="30">
        <f t="shared" si="1"/>
        <v>0.316</v>
      </c>
    </row>
    <row r="26" spans="1:33" ht="14.25" x14ac:dyDescent="0.2">
      <c r="A26" s="12" t="s">
        <v>37</v>
      </c>
      <c r="B26" s="12" t="s">
        <v>38</v>
      </c>
      <c r="C26" s="12" t="s">
        <v>3</v>
      </c>
      <c r="D26" s="12" t="s">
        <v>17</v>
      </c>
      <c r="E26" s="9">
        <v>110</v>
      </c>
      <c r="F26" s="9" t="s">
        <v>40</v>
      </c>
      <c r="G26" s="9">
        <v>6</v>
      </c>
      <c r="H26" s="9" t="s">
        <v>6</v>
      </c>
      <c r="I26" s="65">
        <v>0.19800000000000001</v>
      </c>
      <c r="J26" s="65">
        <v>0.19900000000000001</v>
      </c>
      <c r="K26" s="65">
        <v>0.2</v>
      </c>
      <c r="L26" s="60">
        <v>0.19600000000000001</v>
      </c>
      <c r="M26" s="65">
        <v>0.19800000000000001</v>
      </c>
      <c r="N26" s="65">
        <v>0.19900000000000001</v>
      </c>
      <c r="O26" s="65">
        <v>0.19900000000000001</v>
      </c>
      <c r="P26" s="65">
        <v>0.223</v>
      </c>
      <c r="Q26" s="60">
        <v>0.23400000000000001</v>
      </c>
      <c r="R26" s="65">
        <v>0.25</v>
      </c>
      <c r="S26" s="65">
        <v>0.23899999999999999</v>
      </c>
      <c r="T26" s="65">
        <v>0.253</v>
      </c>
      <c r="U26" s="65">
        <v>0.25900000000000001</v>
      </c>
      <c r="V26" s="65">
        <v>0.23499999999999999</v>
      </c>
      <c r="W26" s="65">
        <v>0.23200000000000001</v>
      </c>
      <c r="X26" s="65">
        <v>0.23</v>
      </c>
      <c r="Y26" s="65">
        <v>0.23499999999999999</v>
      </c>
      <c r="Z26" s="60">
        <v>0.23400000000000001</v>
      </c>
      <c r="AA26" s="65">
        <v>0.22800000000000001</v>
      </c>
      <c r="AB26" s="65">
        <v>0.23</v>
      </c>
      <c r="AC26" s="65">
        <v>0.215</v>
      </c>
      <c r="AD26" s="65">
        <v>0.214</v>
      </c>
      <c r="AE26" s="65">
        <v>0.216</v>
      </c>
      <c r="AF26" s="65">
        <v>0.21</v>
      </c>
      <c r="AG26" s="30">
        <f t="shared" si="1"/>
        <v>0.25900000000000001</v>
      </c>
    </row>
    <row r="27" spans="1:33" ht="14.25" x14ac:dyDescent="0.2">
      <c r="A27" s="12" t="s">
        <v>37</v>
      </c>
      <c r="B27" s="12" t="s">
        <v>38</v>
      </c>
      <c r="C27" s="12" t="s">
        <v>3</v>
      </c>
      <c r="D27" s="12" t="s">
        <v>17</v>
      </c>
      <c r="E27" s="9">
        <v>110</v>
      </c>
      <c r="F27" s="9" t="s">
        <v>40</v>
      </c>
      <c r="G27" s="9">
        <v>6</v>
      </c>
      <c r="H27" s="9" t="s">
        <v>22</v>
      </c>
      <c r="I27" s="65"/>
      <c r="J27" s="65"/>
      <c r="K27" s="65"/>
      <c r="L27" s="60"/>
      <c r="M27" s="65"/>
      <c r="N27" s="65"/>
      <c r="O27" s="65"/>
      <c r="P27" s="65"/>
      <c r="Q27" s="60"/>
      <c r="R27" s="65"/>
      <c r="S27" s="65"/>
      <c r="T27" s="65"/>
      <c r="U27" s="65"/>
      <c r="V27" s="65"/>
      <c r="W27" s="65"/>
      <c r="X27" s="65"/>
      <c r="Y27" s="65"/>
      <c r="Z27" s="60"/>
      <c r="AA27" s="65"/>
      <c r="AB27" s="65"/>
      <c r="AC27" s="65"/>
      <c r="AD27" s="65"/>
      <c r="AE27" s="65"/>
      <c r="AF27" s="65"/>
      <c r="AG27" s="30">
        <f t="shared" si="1"/>
        <v>0</v>
      </c>
    </row>
    <row r="28" spans="1:33" ht="14.25" x14ac:dyDescent="0.2">
      <c r="A28" s="12" t="s">
        <v>37</v>
      </c>
      <c r="B28" s="12" t="s">
        <v>38</v>
      </c>
      <c r="C28" s="12" t="s">
        <v>3</v>
      </c>
      <c r="D28" s="12" t="s">
        <v>17</v>
      </c>
      <c r="E28" s="9">
        <v>110</v>
      </c>
      <c r="F28" s="9" t="s">
        <v>40</v>
      </c>
      <c r="G28" s="9">
        <v>6</v>
      </c>
      <c r="H28" s="9" t="s">
        <v>7</v>
      </c>
      <c r="I28" s="65">
        <v>0.09</v>
      </c>
      <c r="J28" s="65">
        <v>0.09</v>
      </c>
      <c r="K28" s="65">
        <v>9.1999999999999998E-2</v>
      </c>
      <c r="L28" s="60">
        <v>9.0999999999999998E-2</v>
      </c>
      <c r="M28" s="65">
        <v>9.1999999999999998E-2</v>
      </c>
      <c r="N28" s="65">
        <v>9.0999999999999998E-2</v>
      </c>
      <c r="O28" s="65">
        <v>0.09</v>
      </c>
      <c r="P28" s="65">
        <v>9.1999999999999998E-2</v>
      </c>
      <c r="Q28" s="60">
        <v>0.11600000000000001</v>
      </c>
      <c r="R28" s="65">
        <v>0.13400000000000001</v>
      </c>
      <c r="S28" s="65">
        <v>0.158</v>
      </c>
      <c r="T28" s="65">
        <v>0.17799999999999999</v>
      </c>
      <c r="U28" s="65">
        <v>0.16200000000000001</v>
      </c>
      <c r="V28" s="65">
        <v>0.185</v>
      </c>
      <c r="W28" s="65">
        <v>0.188</v>
      </c>
      <c r="X28" s="65">
        <v>0.17499999999999999</v>
      </c>
      <c r="Y28" s="65">
        <v>0.13300000000000001</v>
      </c>
      <c r="Z28" s="60">
        <v>0.109</v>
      </c>
      <c r="AA28" s="65">
        <v>0.10299999999999999</v>
      </c>
      <c r="AB28" s="65">
        <v>0.10299999999999999</v>
      </c>
      <c r="AC28" s="65">
        <v>9.5000000000000001E-2</v>
      </c>
      <c r="AD28" s="65">
        <v>9.5000000000000001E-2</v>
      </c>
      <c r="AE28" s="65">
        <v>9.6000000000000002E-2</v>
      </c>
      <c r="AF28" s="65">
        <v>9.0999999999999998E-2</v>
      </c>
      <c r="AG28" s="30">
        <f t="shared" ref="AG28:AG31" si="7">MAX(I28:AF28)</f>
        <v>0.188</v>
      </c>
    </row>
    <row r="29" spans="1:33" ht="14.25" x14ac:dyDescent="0.2">
      <c r="A29" s="12" t="s">
        <v>37</v>
      </c>
      <c r="B29" s="12" t="s">
        <v>38</v>
      </c>
      <c r="C29" s="12" t="s">
        <v>3</v>
      </c>
      <c r="D29" s="12" t="s">
        <v>17</v>
      </c>
      <c r="E29" s="9">
        <v>110</v>
      </c>
      <c r="F29" s="9" t="s">
        <v>40</v>
      </c>
      <c r="G29" s="9">
        <v>6</v>
      </c>
      <c r="H29" s="9" t="s">
        <v>11</v>
      </c>
      <c r="I29" s="65">
        <v>0.20699999999999999</v>
      </c>
      <c r="J29" s="65">
        <v>0.20599999999999999</v>
      </c>
      <c r="K29" s="65">
        <v>0.20200000000000001</v>
      </c>
      <c r="L29" s="60">
        <v>0.216</v>
      </c>
      <c r="M29" s="65">
        <v>0.21299999999999999</v>
      </c>
      <c r="N29" s="65">
        <v>0.23400000000000001</v>
      </c>
      <c r="O29" s="65">
        <v>0.27</v>
      </c>
      <c r="P29" s="65">
        <v>0.43099999999999999</v>
      </c>
      <c r="Q29" s="60">
        <v>0.52300000000000002</v>
      </c>
      <c r="R29" s="65">
        <v>0.56999999999999995</v>
      </c>
      <c r="S29" s="65">
        <v>0.63900000000000001</v>
      </c>
      <c r="T29" s="65">
        <v>0.63400000000000001</v>
      </c>
      <c r="U29" s="65">
        <v>0.65200000000000002</v>
      </c>
      <c r="V29" s="65">
        <v>0.64500000000000002</v>
      </c>
      <c r="W29" s="65">
        <v>0.65700000000000003</v>
      </c>
      <c r="X29" s="65">
        <v>0.52900000000000003</v>
      </c>
      <c r="Y29" s="65">
        <v>0.438</v>
      </c>
      <c r="Z29" s="60">
        <v>0.32900000000000001</v>
      </c>
      <c r="AA29" s="65">
        <v>0.314</v>
      </c>
      <c r="AB29" s="65">
        <v>0.28199999999999997</v>
      </c>
      <c r="AC29" s="65">
        <v>0.23100000000000001</v>
      </c>
      <c r="AD29" s="65">
        <v>0.222</v>
      </c>
      <c r="AE29" s="65">
        <v>0.20499999999999999</v>
      </c>
      <c r="AF29" s="65">
        <v>0.192</v>
      </c>
      <c r="AG29" s="30">
        <f t="shared" si="7"/>
        <v>0.65700000000000003</v>
      </c>
    </row>
    <row r="30" spans="1:33" ht="14.25" x14ac:dyDescent="0.2">
      <c r="A30" s="12" t="s">
        <v>37</v>
      </c>
      <c r="B30" s="12" t="s">
        <v>38</v>
      </c>
      <c r="C30" s="12" t="s">
        <v>3</v>
      </c>
      <c r="D30" s="12" t="s">
        <v>17</v>
      </c>
      <c r="E30" s="9">
        <v>110</v>
      </c>
      <c r="F30" s="9" t="s">
        <v>40</v>
      </c>
      <c r="G30" s="9">
        <v>6</v>
      </c>
      <c r="H30" s="9" t="s">
        <v>8</v>
      </c>
      <c r="I30" s="65">
        <v>5.8000000000000003E-2</v>
      </c>
      <c r="J30" s="65">
        <v>5.8000000000000003E-2</v>
      </c>
      <c r="K30" s="65">
        <v>5.8000000000000003E-2</v>
      </c>
      <c r="L30" s="60">
        <v>5.8000000000000003E-2</v>
      </c>
      <c r="M30" s="65">
        <v>6.0999999999999999E-2</v>
      </c>
      <c r="N30" s="65">
        <v>6.3E-2</v>
      </c>
      <c r="O30" s="65">
        <v>7.0999999999999994E-2</v>
      </c>
      <c r="P30" s="65">
        <v>8.1000000000000003E-2</v>
      </c>
      <c r="Q30" s="60">
        <v>7.2999999999999995E-2</v>
      </c>
      <c r="R30" s="65">
        <v>7.6999999999999999E-2</v>
      </c>
      <c r="S30" s="65">
        <v>8.1000000000000003E-2</v>
      </c>
      <c r="T30" s="65">
        <v>7.8E-2</v>
      </c>
      <c r="U30" s="65">
        <v>0.09</v>
      </c>
      <c r="V30" s="65">
        <v>8.2000000000000003E-2</v>
      </c>
      <c r="W30" s="65">
        <v>9.2999999999999999E-2</v>
      </c>
      <c r="X30" s="65">
        <v>8.3000000000000004E-2</v>
      </c>
      <c r="Y30" s="65">
        <v>8.1000000000000003E-2</v>
      </c>
      <c r="Z30" s="60">
        <v>8.7999999999999995E-2</v>
      </c>
      <c r="AA30" s="65">
        <v>7.9000000000000001E-2</v>
      </c>
      <c r="AB30" s="65">
        <v>8.1000000000000003E-2</v>
      </c>
      <c r="AC30" s="65">
        <v>7.0000000000000007E-2</v>
      </c>
      <c r="AD30" s="65">
        <v>7.0999999999999994E-2</v>
      </c>
      <c r="AE30" s="65">
        <v>7.1999999999999995E-2</v>
      </c>
      <c r="AF30" s="65">
        <v>0.06</v>
      </c>
      <c r="AG30" s="30">
        <f t="shared" si="7"/>
        <v>9.2999999999999999E-2</v>
      </c>
    </row>
    <row r="31" spans="1:33" ht="14.25" x14ac:dyDescent="0.2">
      <c r="A31" s="12" t="s">
        <v>37</v>
      </c>
      <c r="B31" s="12" t="s">
        <v>38</v>
      </c>
      <c r="C31" s="12" t="s">
        <v>3</v>
      </c>
      <c r="D31" s="12" t="s">
        <v>17</v>
      </c>
      <c r="E31" s="9">
        <v>110</v>
      </c>
      <c r="F31" s="9" t="s">
        <v>40</v>
      </c>
      <c r="G31" s="9">
        <v>6</v>
      </c>
      <c r="H31" s="9" t="s">
        <v>13</v>
      </c>
      <c r="I31" s="65">
        <v>2.9000000000000001E-2</v>
      </c>
      <c r="J31" s="65">
        <v>2.7E-2</v>
      </c>
      <c r="K31" s="65">
        <v>2.9000000000000001E-2</v>
      </c>
      <c r="L31" s="60">
        <v>2.9000000000000001E-2</v>
      </c>
      <c r="M31" s="65">
        <v>2.9000000000000001E-2</v>
      </c>
      <c r="N31" s="65">
        <v>2.8000000000000001E-2</v>
      </c>
      <c r="O31" s="65">
        <v>2.8000000000000001E-2</v>
      </c>
      <c r="P31" s="65">
        <v>2.9000000000000001E-2</v>
      </c>
      <c r="Q31" s="60">
        <v>3.5000000000000003E-2</v>
      </c>
      <c r="R31" s="65">
        <v>3.7999999999999999E-2</v>
      </c>
      <c r="S31" s="65">
        <v>0.04</v>
      </c>
      <c r="T31" s="65">
        <v>0.04</v>
      </c>
      <c r="U31" s="65">
        <v>3.7999999999999999E-2</v>
      </c>
      <c r="V31" s="65">
        <v>3.7999999999999999E-2</v>
      </c>
      <c r="W31" s="65">
        <v>3.5999999999999997E-2</v>
      </c>
      <c r="X31" s="65">
        <v>3.5000000000000003E-2</v>
      </c>
      <c r="Y31" s="65">
        <v>3.5000000000000003E-2</v>
      </c>
      <c r="Z31" s="60">
        <v>3.2000000000000001E-2</v>
      </c>
      <c r="AA31" s="65">
        <v>0.03</v>
      </c>
      <c r="AB31" s="65">
        <v>3.1E-2</v>
      </c>
      <c r="AC31" s="65">
        <v>2.8000000000000001E-2</v>
      </c>
      <c r="AD31" s="65">
        <v>2.9000000000000001E-2</v>
      </c>
      <c r="AE31" s="65">
        <v>2.8000000000000001E-2</v>
      </c>
      <c r="AF31" s="65">
        <v>2.9000000000000001E-2</v>
      </c>
      <c r="AG31" s="30">
        <f t="shared" si="7"/>
        <v>0.04</v>
      </c>
    </row>
    <row r="32" spans="1:33" s="2" customFormat="1" x14ac:dyDescent="0.2">
      <c r="E32" s="17"/>
      <c r="G32" s="4"/>
      <c r="H32" s="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73"/>
      <c r="AF32" s="73"/>
      <c r="AG32" s="17"/>
    </row>
    <row r="33" spans="4:63" x14ac:dyDescent="0.2">
      <c r="D33" s="2"/>
      <c r="E33" s="17"/>
      <c r="F33" s="2"/>
      <c r="L33" s="45"/>
      <c r="Q33" s="45"/>
      <c r="Z33" s="45"/>
      <c r="AE33" s="73"/>
      <c r="AF33" s="73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4:63" x14ac:dyDescent="0.2">
      <c r="D34" s="2"/>
      <c r="E34" s="17"/>
      <c r="F34" s="2"/>
      <c r="L34" s="45"/>
      <c r="Q34" s="45"/>
      <c r="Z34" s="45"/>
      <c r="AE34" s="73"/>
      <c r="AF34" s="73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4:63" x14ac:dyDescent="0.2">
      <c r="D35" s="2"/>
      <c r="E35" s="17"/>
      <c r="F35" s="2"/>
      <c r="L35" s="45"/>
      <c r="Q35" s="45"/>
      <c r="Z35" s="45"/>
      <c r="AE35" s="73"/>
      <c r="AF35" s="73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4:63" x14ac:dyDescent="0.2">
      <c r="D36" s="2"/>
      <c r="E36" s="17"/>
      <c r="F36" s="2"/>
      <c r="L36" s="45"/>
      <c r="Q36" s="45"/>
      <c r="Z36" s="45"/>
      <c r="AE36" s="73"/>
      <c r="AF36" s="73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4:63" x14ac:dyDescent="0.2">
      <c r="D37" s="2"/>
      <c r="E37" s="17"/>
      <c r="F37" s="2"/>
      <c r="L37" s="45"/>
      <c r="Q37" s="45"/>
      <c r="Z37" s="45"/>
      <c r="AE37" s="73"/>
      <c r="AF37" s="73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4:63" x14ac:dyDescent="0.2">
      <c r="D38" s="2"/>
      <c r="E38" s="17"/>
      <c r="F38" s="2"/>
      <c r="L38" s="45"/>
      <c r="Q38" s="45"/>
      <c r="Z38" s="45"/>
      <c r="AE38" s="73"/>
      <c r="AF38" s="7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4:63" x14ac:dyDescent="0.2">
      <c r="D39" s="2"/>
      <c r="E39" s="17"/>
      <c r="F39" s="2"/>
      <c r="L39" s="45"/>
      <c r="Q39" s="45"/>
      <c r="Z39" s="45"/>
      <c r="AE39" s="73"/>
      <c r="AF39" s="73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4:63" x14ac:dyDescent="0.2">
      <c r="D40" s="2"/>
      <c r="E40" s="17"/>
      <c r="F40" s="2"/>
      <c r="L40" s="45"/>
      <c r="Q40" s="45"/>
      <c r="Z40" s="45"/>
      <c r="AE40" s="73"/>
      <c r="AF40" s="7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4:63" x14ac:dyDescent="0.2">
      <c r="D41" s="2"/>
      <c r="E41" s="17"/>
      <c r="F41" s="2"/>
      <c r="L41" s="45"/>
      <c r="Q41" s="45"/>
      <c r="Z41" s="45"/>
      <c r="AE41" s="73"/>
      <c r="AF41" s="73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4:63" x14ac:dyDescent="0.2">
      <c r="D42" s="2"/>
      <c r="E42" s="17"/>
      <c r="F42" s="2"/>
      <c r="L42" s="45"/>
      <c r="Q42" s="45"/>
      <c r="Z42" s="45"/>
      <c r="AE42" s="73"/>
      <c r="AF42" s="73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4:63" x14ac:dyDescent="0.2">
      <c r="D43" s="2"/>
      <c r="E43" s="17"/>
      <c r="F43" s="2"/>
      <c r="L43" s="45"/>
      <c r="Q43" s="45"/>
      <c r="Z43" s="45"/>
      <c r="AE43" s="73"/>
      <c r="AF43" s="73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4:63" x14ac:dyDescent="0.2">
      <c r="D44" s="2"/>
      <c r="E44" s="17"/>
      <c r="F44" s="2"/>
      <c r="L44" s="45"/>
      <c r="Q44" s="45"/>
      <c r="Z44" s="45"/>
      <c r="AE44" s="73"/>
      <c r="AF44" s="73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4:63" x14ac:dyDescent="0.2">
      <c r="D45" s="2"/>
      <c r="E45" s="17"/>
      <c r="F45" s="2"/>
      <c r="L45" s="45"/>
      <c r="Q45" s="45"/>
      <c r="Z45" s="45"/>
      <c r="AE45" s="73"/>
      <c r="AF45" s="7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4:63" x14ac:dyDescent="0.2">
      <c r="D46" s="2"/>
      <c r="E46" s="17"/>
      <c r="F46" s="2"/>
      <c r="L46" s="45"/>
      <c r="Q46" s="45"/>
      <c r="Z46" s="45"/>
      <c r="AE46" s="73"/>
      <c r="AF46" s="7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4:63" x14ac:dyDescent="0.2">
      <c r="D47" s="2"/>
      <c r="E47" s="17"/>
      <c r="F47" s="2"/>
      <c r="L47" s="45"/>
      <c r="Q47" s="45"/>
      <c r="Z47" s="45"/>
      <c r="AE47" s="73"/>
      <c r="AF47" s="73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4:63" x14ac:dyDescent="0.2">
      <c r="D48" s="2"/>
      <c r="E48" s="17"/>
      <c r="F48" s="2"/>
      <c r="L48" s="45"/>
      <c r="Q48" s="45"/>
      <c r="Z48" s="45"/>
      <c r="AE48" s="73"/>
      <c r="AF48" s="73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4:63" x14ac:dyDescent="0.2">
      <c r="D49" s="2"/>
      <c r="E49" s="17"/>
      <c r="F49" s="2"/>
      <c r="L49" s="45"/>
      <c r="Q49" s="45"/>
      <c r="Z49" s="45"/>
      <c r="AE49" s="73"/>
      <c r="AF49" s="73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4:63" x14ac:dyDescent="0.2">
      <c r="D50" s="2"/>
      <c r="E50" s="17"/>
      <c r="F50" s="2"/>
      <c r="L50" s="45"/>
      <c r="Q50" s="45"/>
      <c r="Z50" s="45"/>
      <c r="AE50" s="73"/>
      <c r="AF50" s="73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4:63" x14ac:dyDescent="0.2">
      <c r="D51" s="2"/>
      <c r="E51" s="17"/>
      <c r="F51" s="2"/>
      <c r="L51" s="45"/>
      <c r="Q51" s="45"/>
      <c r="Z51" s="45"/>
      <c r="AE51" s="73"/>
      <c r="AF51" s="73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4:63" x14ac:dyDescent="0.2">
      <c r="D52" s="2"/>
      <c r="E52" s="17"/>
      <c r="F52" s="2"/>
      <c r="L52" s="45"/>
      <c r="Q52" s="45"/>
      <c r="Z52" s="45"/>
      <c r="AE52" s="73"/>
      <c r="AF52" s="73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4:63" x14ac:dyDescent="0.2">
      <c r="D53" s="2"/>
      <c r="E53" s="17"/>
      <c r="F53" s="2"/>
      <c r="L53" s="45"/>
      <c r="Q53" s="45"/>
      <c r="Z53" s="45"/>
      <c r="AE53" s="73"/>
      <c r="AF53" s="73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4:63" x14ac:dyDescent="0.2">
      <c r="D54" s="2"/>
      <c r="E54" s="17"/>
      <c r="F54" s="2"/>
      <c r="L54" s="45"/>
      <c r="Q54" s="45"/>
      <c r="Z54" s="45"/>
      <c r="AE54" s="73"/>
      <c r="AF54" s="73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4:63" x14ac:dyDescent="0.2">
      <c r="D55" s="2"/>
      <c r="E55" s="17"/>
      <c r="F55" s="2"/>
      <c r="L55" s="45"/>
      <c r="Q55" s="45"/>
      <c r="Z55" s="45"/>
      <c r="AE55" s="73"/>
      <c r="AF55" s="73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4:63" x14ac:dyDescent="0.2">
      <c r="D56" s="2"/>
      <c r="E56" s="17"/>
      <c r="F56" s="2"/>
      <c r="L56" s="45"/>
      <c r="Q56" s="45"/>
      <c r="Z56" s="45"/>
      <c r="AE56" s="73"/>
      <c r="AF56" s="73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4:63" x14ac:dyDescent="0.2">
      <c r="D57" s="2"/>
      <c r="E57" s="17"/>
      <c r="F57" s="2"/>
      <c r="L57" s="45"/>
      <c r="Q57" s="45"/>
      <c r="Z57" s="45"/>
      <c r="AE57" s="73"/>
      <c r="AF57" s="7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4:63" x14ac:dyDescent="0.2">
      <c r="D58" s="2"/>
      <c r="E58" s="17"/>
      <c r="F58" s="2"/>
      <c r="L58" s="45"/>
      <c r="Q58" s="45"/>
      <c r="Z58" s="45"/>
      <c r="AE58" s="73"/>
      <c r="AF58" s="73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4:63" x14ac:dyDescent="0.2">
      <c r="D59" s="2"/>
      <c r="E59" s="17"/>
      <c r="F59" s="2"/>
      <c r="L59" s="45"/>
      <c r="Q59" s="45"/>
      <c r="Z59" s="45"/>
      <c r="AE59" s="73"/>
      <c r="AF59" s="73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4:63" x14ac:dyDescent="0.2">
      <c r="D60" s="2"/>
      <c r="E60" s="17"/>
      <c r="F60" s="2"/>
      <c r="L60" s="45"/>
      <c r="Q60" s="45"/>
      <c r="Z60" s="45"/>
      <c r="AE60" s="73"/>
      <c r="AF60" s="73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4:63" x14ac:dyDescent="0.2">
      <c r="D61" s="2"/>
      <c r="E61" s="17"/>
      <c r="F61" s="2"/>
      <c r="L61" s="45"/>
      <c r="Q61" s="45"/>
      <c r="Z61" s="45"/>
      <c r="AE61" s="73"/>
      <c r="AF61" s="73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4:63" x14ac:dyDescent="0.2">
      <c r="D62" s="2"/>
      <c r="E62" s="17"/>
      <c r="F62" s="2"/>
      <c r="L62" s="45"/>
      <c r="Q62" s="45"/>
      <c r="Z62" s="45"/>
      <c r="AE62" s="73"/>
      <c r="AF62" s="73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4:63" x14ac:dyDescent="0.2">
      <c r="D63" s="2"/>
      <c r="E63" s="17"/>
      <c r="F63" s="2"/>
      <c r="L63" s="45"/>
      <c r="Q63" s="45"/>
      <c r="Z63" s="45"/>
      <c r="AE63" s="73"/>
      <c r="AF63" s="73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4:63" x14ac:dyDescent="0.2">
      <c r="D64" s="2"/>
      <c r="E64" s="17"/>
      <c r="F64" s="2"/>
      <c r="L64" s="45"/>
      <c r="Q64" s="45"/>
      <c r="Z64" s="45"/>
      <c r="AE64" s="73"/>
      <c r="AF64" s="73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4:63" x14ac:dyDescent="0.2">
      <c r="D65" s="2"/>
      <c r="E65" s="17"/>
      <c r="F65" s="2"/>
      <c r="L65" s="45"/>
      <c r="Q65" s="45"/>
      <c r="Z65" s="45"/>
      <c r="AE65" s="73"/>
      <c r="AF65" s="73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4:63" x14ac:dyDescent="0.2">
      <c r="D66" s="2"/>
      <c r="E66" s="17"/>
      <c r="F66" s="2"/>
      <c r="L66" s="45"/>
      <c r="Q66" s="45"/>
      <c r="Z66" s="45"/>
      <c r="AE66" s="73"/>
      <c r="AF66" s="73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4:63" x14ac:dyDescent="0.2">
      <c r="D67" s="2"/>
      <c r="E67" s="17"/>
      <c r="F67" s="2"/>
      <c r="L67" s="45"/>
      <c r="Q67" s="45"/>
      <c r="Z67" s="45"/>
      <c r="AE67" s="73"/>
      <c r="AF67" s="73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4:63" x14ac:dyDescent="0.2">
      <c r="D68" s="2"/>
      <c r="E68" s="17"/>
      <c r="F68" s="2"/>
      <c r="L68" s="45"/>
      <c r="Q68" s="45"/>
      <c r="Z68" s="45"/>
      <c r="AE68" s="73"/>
      <c r="AF68" s="73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4:63" x14ac:dyDescent="0.2">
      <c r="D69" s="2"/>
      <c r="E69" s="17"/>
      <c r="F69" s="2"/>
      <c r="L69" s="45"/>
      <c r="Q69" s="45"/>
      <c r="Z69" s="45"/>
      <c r="AE69" s="73"/>
      <c r="AF69" s="73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4:63" x14ac:dyDescent="0.2">
      <c r="D70" s="2"/>
      <c r="E70" s="17"/>
      <c r="F70" s="2"/>
      <c r="L70" s="45"/>
      <c r="Q70" s="45"/>
      <c r="Z70" s="45"/>
      <c r="AE70" s="73"/>
      <c r="AF70" s="73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4:63" x14ac:dyDescent="0.2">
      <c r="D71" s="2"/>
      <c r="E71" s="17"/>
      <c r="F71" s="2"/>
      <c r="L71" s="45"/>
      <c r="Q71" s="45"/>
      <c r="Z71" s="45"/>
      <c r="AE71" s="73"/>
      <c r="AF71" s="73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4:63" x14ac:dyDescent="0.2">
      <c r="D72" s="2"/>
      <c r="E72" s="17"/>
      <c r="F72" s="2"/>
      <c r="L72" s="45"/>
      <c r="Q72" s="45"/>
      <c r="Z72" s="45"/>
      <c r="AE72" s="73"/>
      <c r="AF72" s="73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4:63" x14ac:dyDescent="0.2">
      <c r="D73" s="2"/>
      <c r="E73" s="17"/>
      <c r="F73" s="2"/>
      <c r="L73" s="45"/>
      <c r="Q73" s="45"/>
      <c r="Z73" s="45"/>
      <c r="AE73" s="73"/>
      <c r="AF73" s="73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4:63" x14ac:dyDescent="0.2">
      <c r="D74" s="2"/>
      <c r="E74" s="17"/>
      <c r="F74" s="2"/>
      <c r="L74" s="45"/>
      <c r="Q74" s="45"/>
      <c r="Z74" s="45"/>
      <c r="AE74" s="73"/>
      <c r="AF74" s="73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4:63" x14ac:dyDescent="0.2">
      <c r="D75" s="2"/>
      <c r="E75" s="17"/>
      <c r="F75" s="2"/>
      <c r="L75" s="45"/>
      <c r="Q75" s="45"/>
      <c r="Z75" s="45"/>
      <c r="AE75" s="73"/>
      <c r="AF75" s="73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4:63" x14ac:dyDescent="0.2">
      <c r="D76" s="2"/>
      <c r="E76" s="17"/>
      <c r="F76" s="2"/>
      <c r="L76" s="45"/>
      <c r="Q76" s="45"/>
      <c r="Z76" s="45"/>
      <c r="AE76" s="73"/>
      <c r="AF76" s="73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4:63" x14ac:dyDescent="0.2">
      <c r="D77" s="2"/>
      <c r="E77" s="17"/>
      <c r="F77" s="2"/>
      <c r="L77" s="45"/>
      <c r="Q77" s="45"/>
      <c r="Z77" s="45"/>
      <c r="AE77" s="73"/>
      <c r="AF77" s="73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4:63" x14ac:dyDescent="0.2">
      <c r="D78" s="2"/>
      <c r="E78" s="17"/>
      <c r="F78" s="2"/>
      <c r="L78" s="45"/>
      <c r="Q78" s="45"/>
      <c r="Z78" s="45"/>
      <c r="AE78" s="73"/>
      <c r="AF78" s="73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4:63" x14ac:dyDescent="0.2">
      <c r="D79" s="2"/>
      <c r="E79" s="17"/>
      <c r="F79" s="2"/>
      <c r="L79" s="45"/>
      <c r="Q79" s="45"/>
      <c r="Z79" s="45"/>
      <c r="AE79" s="73"/>
      <c r="AF79" s="73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4:63" x14ac:dyDescent="0.2">
      <c r="D80" s="2"/>
      <c r="E80" s="17"/>
      <c r="F80" s="2"/>
      <c r="L80" s="45"/>
      <c r="Q80" s="45"/>
      <c r="Z80" s="45"/>
      <c r="AE80" s="73"/>
      <c r="AF80" s="73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4:63" x14ac:dyDescent="0.2">
      <c r="D81" s="2"/>
      <c r="E81" s="17"/>
      <c r="F81" s="2"/>
      <c r="L81" s="45"/>
      <c r="Q81" s="45"/>
      <c r="Z81" s="45"/>
      <c r="AE81" s="73"/>
      <c r="AF81" s="73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4:63" x14ac:dyDescent="0.2">
      <c r="D82" s="2"/>
      <c r="E82" s="17"/>
      <c r="F82" s="2"/>
      <c r="L82" s="45"/>
      <c r="Q82" s="45"/>
      <c r="Z82" s="45"/>
      <c r="AE82" s="73"/>
      <c r="AF82" s="73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4:63" x14ac:dyDescent="0.2">
      <c r="D83" s="2"/>
      <c r="E83" s="17"/>
      <c r="F83" s="2"/>
      <c r="L83" s="45"/>
      <c r="Q83" s="45"/>
      <c r="Z83" s="45"/>
      <c r="AE83" s="73"/>
      <c r="AF83" s="73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4:63" x14ac:dyDescent="0.2">
      <c r="D84" s="2"/>
      <c r="E84" s="17"/>
      <c r="F84" s="2"/>
      <c r="L84" s="45"/>
      <c r="Q84" s="45"/>
      <c r="Z84" s="45"/>
      <c r="AE84" s="73"/>
      <c r="AF84" s="73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4:63" x14ac:dyDescent="0.2">
      <c r="D85" s="2"/>
      <c r="E85" s="17"/>
      <c r="F85" s="2"/>
      <c r="L85" s="45"/>
      <c r="Q85" s="45"/>
      <c r="Z85" s="45"/>
      <c r="AE85" s="73"/>
      <c r="AF85" s="73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4:63" x14ac:dyDescent="0.2">
      <c r="D86" s="2"/>
      <c r="E86" s="17"/>
      <c r="F86" s="2"/>
      <c r="L86" s="45"/>
      <c r="Q86" s="45"/>
      <c r="Z86" s="45"/>
      <c r="AE86" s="73"/>
      <c r="AF86" s="73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4:63" x14ac:dyDescent="0.2">
      <c r="D87" s="2"/>
      <c r="E87" s="17"/>
      <c r="F87" s="2"/>
      <c r="L87" s="45"/>
      <c r="Q87" s="45"/>
      <c r="Z87" s="45"/>
      <c r="AE87" s="73"/>
      <c r="AF87" s="73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4:63" x14ac:dyDescent="0.2">
      <c r="D88" s="2"/>
      <c r="E88" s="17"/>
      <c r="F88" s="2"/>
      <c r="L88" s="45"/>
      <c r="Q88" s="45"/>
      <c r="Z88" s="45"/>
      <c r="AE88" s="73"/>
      <c r="AF88" s="7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4:63" x14ac:dyDescent="0.2">
      <c r="D89" s="2"/>
      <c r="E89" s="17"/>
      <c r="F89" s="2"/>
      <c r="L89" s="45"/>
      <c r="Q89" s="45"/>
      <c r="Z89" s="45"/>
      <c r="AE89" s="73"/>
      <c r="AF89" s="73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4:63" x14ac:dyDescent="0.2">
      <c r="D90" s="2"/>
      <c r="E90" s="17"/>
      <c r="F90" s="2"/>
      <c r="L90" s="45"/>
      <c r="Q90" s="45"/>
      <c r="Z90" s="45"/>
      <c r="AE90" s="73"/>
      <c r="AF90" s="73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4:63" x14ac:dyDescent="0.2">
      <c r="D91" s="2"/>
      <c r="E91" s="17"/>
      <c r="F91" s="2"/>
      <c r="L91" s="45"/>
      <c r="Q91" s="45"/>
      <c r="Z91" s="45"/>
      <c r="AE91" s="73"/>
      <c r="AF91" s="73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4:63" x14ac:dyDescent="0.2">
      <c r="D92" s="2"/>
      <c r="E92" s="17"/>
      <c r="F92" s="2"/>
      <c r="L92" s="45"/>
      <c r="Q92" s="45"/>
      <c r="Z92" s="45"/>
      <c r="AE92" s="73"/>
      <c r="AF92" s="7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4:63" x14ac:dyDescent="0.2">
      <c r="D93" s="2"/>
      <c r="E93" s="17"/>
      <c r="F93" s="2"/>
      <c r="L93" s="45"/>
      <c r="Q93" s="45"/>
      <c r="Z93" s="45"/>
      <c r="AE93" s="73"/>
      <c r="AF93" s="73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4:63" x14ac:dyDescent="0.2">
      <c r="D94" s="2"/>
      <c r="E94" s="17"/>
      <c r="F94" s="2"/>
      <c r="L94" s="45"/>
      <c r="Q94" s="45"/>
      <c r="Z94" s="45"/>
      <c r="AE94" s="73"/>
      <c r="AF94" s="73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4:63" x14ac:dyDescent="0.2">
      <c r="D95" s="2"/>
      <c r="E95" s="17"/>
      <c r="F95" s="2"/>
      <c r="L95" s="45"/>
      <c r="Q95" s="45"/>
      <c r="Z95" s="45"/>
      <c r="AE95" s="73"/>
      <c r="AF95" s="73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4:63" x14ac:dyDescent="0.2">
      <c r="D96" s="2"/>
      <c r="E96" s="17"/>
      <c r="F96" s="2"/>
      <c r="L96" s="45"/>
      <c r="Q96" s="45"/>
      <c r="Z96" s="45"/>
      <c r="AE96" s="73"/>
      <c r="AF96" s="73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4:63" x14ac:dyDescent="0.2">
      <c r="D97" s="2"/>
      <c r="E97" s="17"/>
      <c r="F97" s="2"/>
      <c r="L97" s="45"/>
      <c r="Q97" s="45"/>
      <c r="Z97" s="45"/>
      <c r="AE97" s="73"/>
      <c r="AF97" s="73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4:63" x14ac:dyDescent="0.2">
      <c r="D98" s="2"/>
      <c r="E98" s="17"/>
      <c r="F98" s="2"/>
      <c r="L98" s="45"/>
      <c r="Q98" s="45"/>
      <c r="Z98" s="45"/>
      <c r="AE98" s="73"/>
      <c r="AF98" s="73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4:63" x14ac:dyDescent="0.2">
      <c r="D99" s="2"/>
      <c r="E99" s="17"/>
      <c r="F99" s="2"/>
      <c r="L99" s="45"/>
      <c r="Q99" s="45"/>
      <c r="Z99" s="45"/>
      <c r="AE99" s="73"/>
      <c r="AF99" s="73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4:63" x14ac:dyDescent="0.2">
      <c r="D100" s="2"/>
      <c r="E100" s="17"/>
      <c r="F100" s="2"/>
      <c r="L100" s="45"/>
      <c r="Q100" s="45"/>
      <c r="Z100" s="45"/>
      <c r="AE100" s="73"/>
      <c r="AF100" s="7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4:63" x14ac:dyDescent="0.2">
      <c r="D101" s="2"/>
      <c r="E101" s="17"/>
      <c r="F101" s="2"/>
      <c r="L101" s="45"/>
      <c r="Q101" s="45"/>
      <c r="Z101" s="45"/>
      <c r="AE101" s="73"/>
      <c r="AF101" s="73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4:63" x14ac:dyDescent="0.2">
      <c r="D102" s="2"/>
      <c r="E102" s="17"/>
      <c r="F102" s="2"/>
      <c r="L102" s="45"/>
      <c r="Q102" s="45"/>
      <c r="Z102" s="45"/>
      <c r="AE102" s="73"/>
      <c r="AF102" s="7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4:63" x14ac:dyDescent="0.2">
      <c r="D103" s="2"/>
      <c r="E103" s="17"/>
      <c r="F103" s="2"/>
      <c r="L103" s="45"/>
      <c r="Q103" s="45"/>
      <c r="Z103" s="45"/>
      <c r="AE103" s="73"/>
      <c r="AF103" s="73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4:63" x14ac:dyDescent="0.2">
      <c r="D104" s="2"/>
      <c r="E104" s="17"/>
      <c r="F104" s="2"/>
      <c r="L104" s="45"/>
      <c r="Q104" s="45"/>
      <c r="Z104" s="45"/>
      <c r="AE104" s="73"/>
      <c r="AF104" s="7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4:63" x14ac:dyDescent="0.2">
      <c r="D105" s="2"/>
      <c r="E105" s="17"/>
      <c r="F105" s="2"/>
      <c r="L105" s="45"/>
      <c r="Q105" s="45"/>
      <c r="Z105" s="45"/>
      <c r="AE105" s="73"/>
      <c r="AF105" s="73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4:63" x14ac:dyDescent="0.2">
      <c r="D106" s="2"/>
      <c r="E106" s="17"/>
      <c r="F106" s="2"/>
      <c r="L106" s="45"/>
      <c r="Q106" s="45"/>
      <c r="Z106" s="45"/>
      <c r="AE106" s="73"/>
      <c r="AF106" s="73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4:63" x14ac:dyDescent="0.2">
      <c r="D107" s="2"/>
      <c r="E107" s="17"/>
      <c r="F107" s="2"/>
      <c r="L107" s="45"/>
      <c r="Q107" s="45"/>
      <c r="Z107" s="45"/>
      <c r="AE107" s="73"/>
      <c r="AF107" s="73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4:63" x14ac:dyDescent="0.2">
      <c r="D108" s="2"/>
      <c r="E108" s="17"/>
      <c r="F108" s="2"/>
      <c r="L108" s="45"/>
      <c r="Q108" s="45"/>
      <c r="Z108" s="45"/>
      <c r="AE108" s="73"/>
      <c r="AF108" s="73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4:63" x14ac:dyDescent="0.2">
      <c r="D109" s="2"/>
      <c r="E109" s="17"/>
      <c r="F109" s="2"/>
      <c r="L109" s="45"/>
      <c r="Q109" s="45"/>
      <c r="Z109" s="45"/>
      <c r="AE109" s="73"/>
      <c r="AF109" s="73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4:63" x14ac:dyDescent="0.2">
      <c r="D110" s="2"/>
      <c r="E110" s="17"/>
      <c r="F110" s="2"/>
      <c r="L110" s="45"/>
      <c r="Q110" s="45"/>
      <c r="Z110" s="45"/>
      <c r="AE110" s="73"/>
      <c r="AF110" s="73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4:63" x14ac:dyDescent="0.2">
      <c r="D111" s="2"/>
      <c r="E111" s="17"/>
      <c r="F111" s="2"/>
      <c r="L111" s="45"/>
      <c r="Q111" s="45"/>
      <c r="Z111" s="45"/>
      <c r="AE111" s="73"/>
      <c r="AF111" s="73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4:63" x14ac:dyDescent="0.2">
      <c r="D112" s="2"/>
      <c r="E112" s="17"/>
      <c r="F112" s="2"/>
      <c r="L112" s="45"/>
      <c r="Q112" s="45"/>
      <c r="Z112" s="45"/>
      <c r="AE112" s="73"/>
      <c r="AF112" s="73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4:63" x14ac:dyDescent="0.2">
      <c r="D113" s="2"/>
      <c r="E113" s="17"/>
      <c r="F113" s="2"/>
      <c r="L113" s="45"/>
      <c r="Q113" s="45"/>
      <c r="Z113" s="45"/>
      <c r="AE113" s="73"/>
      <c r="AF113" s="73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4:63" x14ac:dyDescent="0.2">
      <c r="D114" s="2"/>
      <c r="E114" s="17"/>
      <c r="F114" s="2"/>
      <c r="L114" s="45"/>
      <c r="Q114" s="45"/>
      <c r="Z114" s="45"/>
      <c r="AE114" s="73"/>
      <c r="AF114" s="73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4:63" x14ac:dyDescent="0.2">
      <c r="D115" s="2"/>
      <c r="E115" s="17"/>
      <c r="F115" s="2"/>
      <c r="L115" s="45"/>
      <c r="Q115" s="45"/>
      <c r="Z115" s="45"/>
      <c r="AE115" s="73"/>
      <c r="AF115" s="73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4:63" x14ac:dyDescent="0.2">
      <c r="D116" s="2"/>
      <c r="E116" s="17"/>
      <c r="F116" s="2"/>
      <c r="L116" s="45"/>
      <c r="Q116" s="45"/>
      <c r="Z116" s="45"/>
      <c r="AE116" s="73"/>
      <c r="AF116" s="73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4:63" x14ac:dyDescent="0.2">
      <c r="D117" s="2"/>
      <c r="E117" s="17"/>
      <c r="F117" s="2"/>
      <c r="L117" s="45"/>
      <c r="Q117" s="45"/>
      <c r="Z117" s="45"/>
      <c r="AE117" s="73"/>
      <c r="AF117" s="73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4:63" x14ac:dyDescent="0.2">
      <c r="D118" s="2"/>
      <c r="E118" s="17"/>
      <c r="F118" s="2"/>
      <c r="L118" s="45"/>
      <c r="Q118" s="45"/>
      <c r="Z118" s="45"/>
      <c r="AE118" s="73"/>
      <c r="AF118" s="73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4:63" x14ac:dyDescent="0.2">
      <c r="D119" s="2"/>
      <c r="E119" s="17"/>
      <c r="F119" s="2"/>
      <c r="L119" s="45"/>
      <c r="Q119" s="45"/>
      <c r="Z119" s="45"/>
      <c r="AE119" s="73"/>
      <c r="AF119" s="73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4:63" x14ac:dyDescent="0.2">
      <c r="D120" s="2"/>
      <c r="E120" s="17"/>
      <c r="F120" s="2"/>
      <c r="L120" s="45"/>
      <c r="Q120" s="45"/>
      <c r="Z120" s="45"/>
      <c r="AE120" s="73"/>
      <c r="AF120" s="73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4:63" x14ac:dyDescent="0.2">
      <c r="D121" s="2"/>
      <c r="E121" s="17"/>
      <c r="F121" s="2"/>
      <c r="L121" s="45"/>
      <c r="Q121" s="45"/>
      <c r="Z121" s="45"/>
      <c r="AE121" s="73"/>
      <c r="AF121" s="73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4:63" x14ac:dyDescent="0.2">
      <c r="D122" s="2"/>
      <c r="E122" s="17"/>
      <c r="F122" s="2"/>
      <c r="L122" s="45"/>
      <c r="Q122" s="45"/>
      <c r="Z122" s="45"/>
      <c r="AE122" s="73"/>
      <c r="AF122" s="73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4:63" x14ac:dyDescent="0.2">
      <c r="D123" s="2"/>
      <c r="E123" s="17"/>
      <c r="F123" s="2"/>
      <c r="L123" s="45"/>
      <c r="Q123" s="45"/>
      <c r="Z123" s="45"/>
      <c r="AE123" s="73"/>
      <c r="AF123" s="73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4:63" x14ac:dyDescent="0.2">
      <c r="D124" s="2"/>
      <c r="E124" s="17"/>
      <c r="F124" s="2"/>
      <c r="L124" s="45"/>
      <c r="Q124" s="45"/>
      <c r="Z124" s="45"/>
      <c r="AE124" s="73"/>
      <c r="AF124" s="73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4:63" x14ac:dyDescent="0.2">
      <c r="D125" s="2"/>
      <c r="E125" s="17"/>
      <c r="F125" s="2"/>
      <c r="L125" s="45"/>
      <c r="Q125" s="45"/>
      <c r="Z125" s="45"/>
      <c r="AE125" s="73"/>
      <c r="AF125" s="73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4:63" x14ac:dyDescent="0.2">
      <c r="D126" s="2"/>
      <c r="E126" s="17"/>
      <c r="F126" s="2"/>
      <c r="L126" s="45"/>
      <c r="Q126" s="45"/>
      <c r="Z126" s="45"/>
      <c r="AE126" s="73"/>
      <c r="AF126" s="73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4:63" x14ac:dyDescent="0.2">
      <c r="D127" s="2"/>
      <c r="E127" s="17"/>
      <c r="F127" s="2"/>
      <c r="L127" s="45"/>
      <c r="Q127" s="45"/>
      <c r="Z127" s="45"/>
      <c r="AE127" s="73"/>
      <c r="AF127" s="73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4:63" x14ac:dyDescent="0.2">
      <c r="D128" s="2"/>
      <c r="E128" s="17"/>
      <c r="F128" s="2"/>
      <c r="L128" s="45"/>
      <c r="Q128" s="45"/>
      <c r="Z128" s="45"/>
      <c r="AE128" s="73"/>
      <c r="AF128" s="73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4:63" x14ac:dyDescent="0.2">
      <c r="D129" s="2"/>
      <c r="E129" s="17"/>
      <c r="F129" s="2"/>
      <c r="L129" s="45"/>
      <c r="Q129" s="45"/>
      <c r="Z129" s="45"/>
      <c r="AE129" s="73"/>
      <c r="AF129" s="73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4:63" x14ac:dyDescent="0.2">
      <c r="D130" s="2"/>
      <c r="E130" s="17"/>
      <c r="F130" s="2"/>
      <c r="L130" s="45"/>
      <c r="Q130" s="45"/>
      <c r="Z130" s="45"/>
      <c r="AE130" s="73"/>
      <c r="AF130" s="73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4:63" x14ac:dyDescent="0.2">
      <c r="D131" s="2"/>
      <c r="E131" s="17"/>
      <c r="F131" s="2"/>
      <c r="L131" s="45"/>
      <c r="Q131" s="45"/>
      <c r="Z131" s="45"/>
      <c r="AE131" s="73"/>
      <c r="AF131" s="73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4:63" x14ac:dyDescent="0.2">
      <c r="D132" s="2"/>
      <c r="E132" s="17"/>
      <c r="F132" s="2"/>
      <c r="L132" s="45"/>
      <c r="Q132" s="45"/>
      <c r="Z132" s="45"/>
      <c r="AE132" s="73"/>
      <c r="AF132" s="73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4:63" x14ac:dyDescent="0.2">
      <c r="D133" s="2"/>
      <c r="E133" s="17"/>
      <c r="F133" s="2"/>
      <c r="L133" s="45"/>
      <c r="Q133" s="45"/>
      <c r="Z133" s="45"/>
      <c r="AE133" s="73"/>
      <c r="AF133" s="73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4:63" x14ac:dyDescent="0.2">
      <c r="D134" s="2"/>
      <c r="E134" s="17"/>
      <c r="F134" s="2"/>
      <c r="L134" s="45"/>
      <c r="Q134" s="45"/>
      <c r="Z134" s="45"/>
      <c r="AE134" s="73"/>
      <c r="AF134" s="73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4:63" x14ac:dyDescent="0.2">
      <c r="D135" s="2"/>
      <c r="E135" s="17"/>
      <c r="F135" s="2"/>
      <c r="L135" s="45"/>
      <c r="Q135" s="45"/>
      <c r="Z135" s="45"/>
      <c r="AE135" s="73"/>
      <c r="AF135" s="73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4:63" x14ac:dyDescent="0.2">
      <c r="D136" s="2"/>
      <c r="E136" s="17"/>
      <c r="F136" s="2"/>
      <c r="L136" s="45"/>
      <c r="Q136" s="45"/>
      <c r="Z136" s="45"/>
      <c r="AE136" s="73"/>
      <c r="AF136" s="73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4:63" x14ac:dyDescent="0.2">
      <c r="D137" s="2"/>
      <c r="E137" s="17"/>
      <c r="F137" s="2"/>
      <c r="L137" s="45"/>
      <c r="Q137" s="45"/>
      <c r="Z137" s="45"/>
      <c r="AE137" s="73"/>
      <c r="AF137" s="73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4:63" x14ac:dyDescent="0.2">
      <c r="D138" s="2"/>
      <c r="E138" s="17"/>
      <c r="F138" s="2"/>
      <c r="L138" s="45"/>
      <c r="Q138" s="45"/>
      <c r="Z138" s="45"/>
      <c r="AE138" s="73"/>
      <c r="AF138" s="73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4:63" x14ac:dyDescent="0.2">
      <c r="D139" s="2"/>
      <c r="E139" s="17"/>
      <c r="F139" s="2"/>
      <c r="L139" s="45"/>
      <c r="Q139" s="45"/>
      <c r="Z139" s="45"/>
      <c r="AE139" s="73"/>
      <c r="AF139" s="73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4:63" x14ac:dyDescent="0.2">
      <c r="D140" s="2"/>
      <c r="E140" s="17"/>
      <c r="F140" s="2"/>
      <c r="L140" s="45"/>
      <c r="Q140" s="45"/>
      <c r="Z140" s="45"/>
      <c r="AE140" s="73"/>
      <c r="AF140" s="73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4:63" x14ac:dyDescent="0.2">
      <c r="D141" s="2"/>
      <c r="E141" s="17"/>
      <c r="F141" s="2"/>
      <c r="L141" s="45"/>
      <c r="Q141" s="45"/>
      <c r="Z141" s="45"/>
      <c r="AE141" s="73"/>
      <c r="AF141" s="73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4:63" x14ac:dyDescent="0.2">
      <c r="D142" s="2"/>
      <c r="E142" s="17"/>
      <c r="F142" s="2"/>
      <c r="L142" s="45"/>
      <c r="Q142" s="45"/>
      <c r="Z142" s="45"/>
      <c r="AE142" s="73"/>
      <c r="AF142" s="73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4:63" x14ac:dyDescent="0.2">
      <c r="D143" s="2"/>
      <c r="E143" s="17"/>
      <c r="F143" s="2"/>
      <c r="L143" s="45"/>
      <c r="Q143" s="45"/>
      <c r="Z143" s="45"/>
      <c r="AE143" s="73"/>
      <c r="AF143" s="73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4:63" x14ac:dyDescent="0.2">
      <c r="D144" s="2"/>
      <c r="E144" s="17"/>
      <c r="F144" s="2"/>
      <c r="L144" s="45"/>
      <c r="Q144" s="45"/>
      <c r="Z144" s="45"/>
      <c r="AE144" s="73"/>
      <c r="AF144" s="73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4:63" x14ac:dyDescent="0.2">
      <c r="D145" s="2"/>
      <c r="E145" s="17"/>
      <c r="F145" s="2"/>
      <c r="L145" s="45"/>
      <c r="Q145" s="45"/>
      <c r="Z145" s="45"/>
      <c r="AE145" s="73"/>
      <c r="AF145" s="73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4:63" x14ac:dyDescent="0.2">
      <c r="D146" s="2"/>
      <c r="E146" s="17"/>
      <c r="F146" s="2"/>
      <c r="L146" s="45"/>
      <c r="Q146" s="45"/>
      <c r="Z146" s="45"/>
      <c r="AE146" s="73"/>
      <c r="AF146" s="73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4:63" x14ac:dyDescent="0.2">
      <c r="D147" s="2"/>
      <c r="E147" s="17"/>
      <c r="F147" s="2"/>
      <c r="L147" s="45"/>
      <c r="Q147" s="45"/>
      <c r="Z147" s="45"/>
      <c r="AE147" s="73"/>
      <c r="AF147" s="73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4:63" x14ac:dyDescent="0.2">
      <c r="D148" s="2"/>
      <c r="E148" s="17"/>
      <c r="F148" s="2"/>
      <c r="L148" s="45"/>
      <c r="Q148" s="45"/>
      <c r="Z148" s="45"/>
      <c r="AE148" s="73"/>
      <c r="AF148" s="73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4:63" x14ac:dyDescent="0.2">
      <c r="D149" s="2"/>
      <c r="E149" s="17"/>
      <c r="F149" s="2"/>
      <c r="L149" s="45"/>
      <c r="Q149" s="45"/>
      <c r="Z149" s="45"/>
      <c r="AE149" s="73"/>
      <c r="AF149" s="73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4:63" x14ac:dyDescent="0.2">
      <c r="D150" s="2"/>
      <c r="E150" s="17"/>
      <c r="F150" s="2"/>
      <c r="L150" s="45"/>
      <c r="Q150" s="45"/>
      <c r="Z150" s="45"/>
      <c r="AE150" s="73"/>
      <c r="AF150" s="73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4:63" x14ac:dyDescent="0.2">
      <c r="D151" s="2"/>
      <c r="E151" s="17"/>
      <c r="F151" s="2"/>
      <c r="L151" s="45"/>
      <c r="Q151" s="45"/>
      <c r="Z151" s="45"/>
      <c r="AE151" s="73"/>
      <c r="AF151" s="73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4:63" x14ac:dyDescent="0.2">
      <c r="D152" s="2"/>
      <c r="E152" s="17"/>
      <c r="F152" s="2"/>
      <c r="L152" s="45"/>
      <c r="Q152" s="45"/>
      <c r="Z152" s="45"/>
      <c r="AE152" s="73"/>
      <c r="AF152" s="73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4:63" x14ac:dyDescent="0.2">
      <c r="D153" s="2"/>
      <c r="E153" s="17"/>
      <c r="F153" s="2"/>
      <c r="L153" s="45"/>
      <c r="Q153" s="45"/>
      <c r="Z153" s="45"/>
      <c r="AE153" s="73"/>
      <c r="AF153" s="73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4:63" x14ac:dyDescent="0.2">
      <c r="D154" s="2"/>
      <c r="E154" s="17"/>
      <c r="F154" s="2"/>
      <c r="L154" s="45"/>
      <c r="Q154" s="45"/>
      <c r="Z154" s="45"/>
      <c r="AE154" s="73"/>
      <c r="AF154" s="73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4:63" x14ac:dyDescent="0.2">
      <c r="D155" s="2"/>
      <c r="E155" s="17"/>
      <c r="F155" s="2"/>
      <c r="L155" s="45"/>
      <c r="Q155" s="45"/>
      <c r="Z155" s="45"/>
      <c r="AE155" s="73"/>
      <c r="AF155" s="73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4:63" x14ac:dyDescent="0.2">
      <c r="D156" s="2"/>
      <c r="E156" s="17"/>
      <c r="F156" s="2"/>
      <c r="L156" s="45"/>
      <c r="Q156" s="45"/>
      <c r="Z156" s="45"/>
      <c r="AE156" s="73"/>
      <c r="AF156" s="73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4:63" x14ac:dyDescent="0.2">
      <c r="D157" s="2"/>
      <c r="E157" s="17"/>
      <c r="F157" s="2"/>
      <c r="L157" s="45"/>
      <c r="Q157" s="45"/>
      <c r="Z157" s="45"/>
      <c r="AE157" s="73"/>
      <c r="AF157" s="73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4:63" x14ac:dyDescent="0.2">
      <c r="D158" s="2"/>
      <c r="E158" s="17"/>
      <c r="F158" s="2"/>
      <c r="L158" s="45"/>
      <c r="Q158" s="45"/>
      <c r="Z158" s="45"/>
      <c r="AE158" s="73"/>
      <c r="AF158" s="73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4:63" x14ac:dyDescent="0.2">
      <c r="D159" s="2"/>
      <c r="E159" s="17"/>
      <c r="F159" s="2"/>
      <c r="L159" s="45"/>
      <c r="Q159" s="45"/>
      <c r="Z159" s="45"/>
      <c r="AE159" s="73"/>
      <c r="AF159" s="73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4:63" x14ac:dyDescent="0.2">
      <c r="D160" s="2"/>
      <c r="E160" s="17"/>
      <c r="F160" s="2"/>
      <c r="L160" s="45"/>
      <c r="Q160" s="45"/>
      <c r="Z160" s="45"/>
      <c r="AE160" s="73"/>
      <c r="AF160" s="73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4:63" x14ac:dyDescent="0.2">
      <c r="D161" s="2"/>
      <c r="E161" s="17"/>
      <c r="F161" s="2"/>
      <c r="L161" s="45"/>
      <c r="Q161" s="45"/>
      <c r="Z161" s="45"/>
      <c r="AE161" s="73"/>
      <c r="AF161" s="73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4:63" x14ac:dyDescent="0.2">
      <c r="D162" s="2"/>
      <c r="E162" s="17"/>
      <c r="F162" s="2"/>
      <c r="L162" s="45"/>
      <c r="Q162" s="45"/>
      <c r="Z162" s="45"/>
      <c r="AE162" s="73"/>
      <c r="AF162" s="73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4:63" x14ac:dyDescent="0.2">
      <c r="D163" s="2"/>
      <c r="E163" s="17"/>
      <c r="F163" s="2"/>
      <c r="L163" s="45"/>
      <c r="Q163" s="45"/>
      <c r="Z163" s="45"/>
      <c r="AE163" s="73"/>
      <c r="AF163" s="73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4:63" x14ac:dyDescent="0.2">
      <c r="D164" s="2"/>
      <c r="E164" s="17"/>
      <c r="F164" s="2"/>
      <c r="L164" s="45"/>
      <c r="Q164" s="45"/>
      <c r="Z164" s="45"/>
      <c r="AE164" s="73"/>
      <c r="AF164" s="73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4:63" x14ac:dyDescent="0.2">
      <c r="D165" s="2"/>
      <c r="E165" s="17"/>
      <c r="F165" s="2"/>
      <c r="L165" s="45"/>
      <c r="Q165" s="45"/>
      <c r="Z165" s="45"/>
      <c r="AE165" s="73"/>
      <c r="AF165" s="73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4:63" x14ac:dyDescent="0.2">
      <c r="D166" s="2"/>
      <c r="E166" s="17"/>
      <c r="F166" s="2"/>
      <c r="L166" s="45"/>
      <c r="Q166" s="45"/>
      <c r="Z166" s="45"/>
      <c r="AE166" s="73"/>
      <c r="AF166" s="73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4:63" x14ac:dyDescent="0.2">
      <c r="D167" s="2"/>
      <c r="E167" s="17"/>
      <c r="F167" s="2"/>
      <c r="L167" s="45"/>
      <c r="Q167" s="45"/>
      <c r="Z167" s="45"/>
      <c r="AE167" s="73"/>
      <c r="AF167" s="73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4:63" x14ac:dyDescent="0.2">
      <c r="D168" s="2"/>
      <c r="E168" s="17"/>
      <c r="F168" s="2"/>
      <c r="L168" s="45"/>
      <c r="Q168" s="45"/>
      <c r="Z168" s="45"/>
      <c r="AE168" s="73"/>
      <c r="AF168" s="73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4:63" x14ac:dyDescent="0.2">
      <c r="D169" s="2"/>
      <c r="E169" s="17"/>
      <c r="F169" s="2"/>
      <c r="L169" s="45"/>
      <c r="Q169" s="45"/>
      <c r="Z169" s="45"/>
      <c r="AE169" s="73"/>
      <c r="AF169" s="73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4:63" x14ac:dyDescent="0.2">
      <c r="D170" s="2"/>
      <c r="E170" s="17"/>
      <c r="F170" s="2"/>
      <c r="L170" s="45"/>
      <c r="Q170" s="45"/>
      <c r="Z170" s="45"/>
      <c r="AE170" s="73"/>
      <c r="AF170" s="73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4:63" x14ac:dyDescent="0.2">
      <c r="D171" s="2"/>
      <c r="E171" s="17"/>
      <c r="F171" s="2"/>
      <c r="L171" s="45"/>
      <c r="Q171" s="45"/>
      <c r="Z171" s="45"/>
      <c r="AE171" s="73"/>
      <c r="AF171" s="73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4:63" x14ac:dyDescent="0.2">
      <c r="D172" s="2"/>
      <c r="E172" s="17"/>
      <c r="F172" s="2"/>
      <c r="L172" s="45"/>
      <c r="Q172" s="45"/>
      <c r="Z172" s="45"/>
      <c r="AE172" s="73"/>
      <c r="AF172" s="73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4:63" x14ac:dyDescent="0.2">
      <c r="D173" s="2"/>
      <c r="E173" s="17"/>
      <c r="F173" s="2"/>
      <c r="L173" s="45"/>
      <c r="Q173" s="45"/>
      <c r="Z173" s="45"/>
      <c r="AE173" s="73"/>
      <c r="AF173" s="73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4:63" x14ac:dyDescent="0.2">
      <c r="D174" s="2"/>
      <c r="E174" s="17"/>
      <c r="F174" s="2"/>
      <c r="L174" s="45"/>
      <c r="Q174" s="45"/>
      <c r="Z174" s="45"/>
      <c r="AE174" s="73"/>
      <c r="AF174" s="73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4:63" x14ac:dyDescent="0.2">
      <c r="D175" s="2"/>
      <c r="E175" s="17"/>
      <c r="F175" s="2"/>
      <c r="L175" s="45"/>
      <c r="Q175" s="45"/>
      <c r="Z175" s="45"/>
      <c r="AE175" s="73"/>
      <c r="AF175" s="73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4:63" x14ac:dyDescent="0.2">
      <c r="D176" s="2"/>
      <c r="E176" s="17"/>
      <c r="F176" s="2"/>
      <c r="L176" s="45"/>
      <c r="Q176" s="45"/>
      <c r="Z176" s="45"/>
      <c r="AE176" s="73"/>
      <c r="AF176" s="73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4:63" x14ac:dyDescent="0.2">
      <c r="D177" s="2"/>
      <c r="E177" s="17"/>
      <c r="F177" s="2"/>
      <c r="L177" s="45"/>
      <c r="Q177" s="45"/>
      <c r="Z177" s="45"/>
      <c r="AE177" s="73"/>
      <c r="AF177" s="73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4:63" x14ac:dyDescent="0.2">
      <c r="D178" s="2"/>
      <c r="E178" s="17"/>
      <c r="F178" s="2"/>
      <c r="L178" s="45"/>
      <c r="Q178" s="45"/>
      <c r="Z178" s="45"/>
      <c r="AE178" s="73"/>
      <c r="AF178" s="73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4:63" x14ac:dyDescent="0.2">
      <c r="D179" s="2"/>
      <c r="E179" s="17"/>
      <c r="F179" s="2"/>
      <c r="L179" s="45"/>
      <c r="Q179" s="45"/>
      <c r="Z179" s="45"/>
      <c r="AE179" s="73"/>
      <c r="AF179" s="73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4:63" x14ac:dyDescent="0.2">
      <c r="D180" s="2"/>
      <c r="E180" s="17"/>
      <c r="F180" s="2"/>
      <c r="L180" s="45"/>
      <c r="Q180" s="45"/>
      <c r="Z180" s="45"/>
      <c r="AE180" s="73"/>
      <c r="AF180" s="73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4:63" x14ac:dyDescent="0.2">
      <c r="D181" s="2"/>
      <c r="E181" s="17"/>
      <c r="F181" s="2"/>
      <c r="L181" s="45"/>
      <c r="Q181" s="45"/>
      <c r="Z181" s="45"/>
      <c r="AE181" s="73"/>
      <c r="AF181" s="73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4:63" x14ac:dyDescent="0.2">
      <c r="D182" s="2"/>
      <c r="E182" s="17"/>
      <c r="F182" s="2"/>
      <c r="L182" s="45"/>
      <c r="Q182" s="45"/>
      <c r="Z182" s="45"/>
      <c r="AE182" s="73"/>
      <c r="AF182" s="73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4:63" x14ac:dyDescent="0.2">
      <c r="D183" s="2"/>
      <c r="E183" s="17"/>
      <c r="F183" s="2"/>
      <c r="L183" s="45"/>
      <c r="Q183" s="45"/>
      <c r="Z183" s="45"/>
      <c r="AE183" s="73"/>
      <c r="AF183" s="73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4:63" x14ac:dyDescent="0.2">
      <c r="D184" s="2"/>
      <c r="E184" s="17"/>
      <c r="F184" s="2"/>
      <c r="L184" s="45"/>
      <c r="Q184" s="45"/>
      <c r="Z184" s="45"/>
      <c r="AE184" s="73"/>
      <c r="AF184" s="73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4:63" x14ac:dyDescent="0.2">
      <c r="D185" s="2"/>
      <c r="E185" s="17"/>
      <c r="F185" s="2"/>
      <c r="L185" s="45"/>
      <c r="Q185" s="45"/>
      <c r="Z185" s="45"/>
      <c r="AE185" s="73"/>
      <c r="AF185" s="73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4:63" x14ac:dyDescent="0.2">
      <c r="D186" s="2"/>
      <c r="E186" s="17"/>
      <c r="F186" s="2"/>
      <c r="L186" s="45"/>
      <c r="Q186" s="45"/>
      <c r="Z186" s="45"/>
      <c r="AE186" s="73"/>
      <c r="AF186" s="73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4:63" x14ac:dyDescent="0.2">
      <c r="D187" s="2"/>
      <c r="E187" s="17"/>
      <c r="F187" s="2"/>
      <c r="L187" s="45"/>
      <c r="Q187" s="45"/>
      <c r="Z187" s="45"/>
      <c r="AE187" s="73"/>
      <c r="AF187" s="73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4:63" x14ac:dyDescent="0.2">
      <c r="D188" s="2"/>
      <c r="E188" s="17"/>
      <c r="F188" s="2"/>
      <c r="L188" s="45"/>
      <c r="Q188" s="45"/>
      <c r="Z188" s="45"/>
      <c r="AE188" s="73"/>
      <c r="AF188" s="73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4:63" x14ac:dyDescent="0.2">
      <c r="D189" s="2"/>
      <c r="E189" s="17"/>
      <c r="F189" s="2"/>
      <c r="L189" s="45"/>
      <c r="Q189" s="45"/>
      <c r="Z189" s="45"/>
      <c r="AE189" s="73"/>
      <c r="AF189" s="73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4:63" x14ac:dyDescent="0.2">
      <c r="D190" s="2"/>
      <c r="E190" s="17"/>
      <c r="F190" s="2"/>
      <c r="L190" s="45"/>
      <c r="Q190" s="45"/>
      <c r="Z190" s="45"/>
      <c r="AE190" s="73"/>
      <c r="AF190" s="73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4:63" x14ac:dyDescent="0.2">
      <c r="D191" s="2"/>
      <c r="E191" s="17"/>
      <c r="F191" s="2"/>
      <c r="L191" s="45"/>
      <c r="Q191" s="45"/>
      <c r="Z191" s="45"/>
      <c r="AE191" s="73"/>
      <c r="AF191" s="73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4:63" x14ac:dyDescent="0.2">
      <c r="D192" s="2"/>
      <c r="E192" s="17"/>
      <c r="F192" s="2"/>
      <c r="L192" s="45"/>
      <c r="Q192" s="45"/>
      <c r="Z192" s="45"/>
      <c r="AE192" s="73"/>
      <c r="AF192" s="73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4:63" x14ac:dyDescent="0.2">
      <c r="D193" s="2"/>
      <c r="E193" s="17"/>
      <c r="F193" s="2"/>
      <c r="L193" s="45"/>
      <c r="Q193" s="45"/>
      <c r="Z193" s="45"/>
      <c r="AE193" s="73"/>
      <c r="AF193" s="73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4:63" x14ac:dyDescent="0.2">
      <c r="D194" s="2"/>
      <c r="E194" s="17"/>
      <c r="F194" s="2"/>
      <c r="L194" s="45"/>
      <c r="Q194" s="45"/>
      <c r="Z194" s="45"/>
      <c r="AE194" s="73"/>
      <c r="AF194" s="73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4:63" x14ac:dyDescent="0.2">
      <c r="D195" s="2"/>
      <c r="E195" s="17"/>
      <c r="F195" s="2"/>
      <c r="L195" s="45"/>
      <c r="Q195" s="45"/>
      <c r="Z195" s="45"/>
      <c r="AE195" s="73"/>
      <c r="AF195" s="73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4:63" x14ac:dyDescent="0.2">
      <c r="D196" s="2"/>
      <c r="E196" s="17"/>
      <c r="F196" s="2"/>
      <c r="L196" s="45"/>
      <c r="Q196" s="45"/>
      <c r="Z196" s="45"/>
      <c r="AE196" s="73"/>
      <c r="AF196" s="73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4:63" x14ac:dyDescent="0.2">
      <c r="D197" s="2"/>
      <c r="E197" s="17"/>
      <c r="F197" s="2"/>
      <c r="L197" s="45"/>
      <c r="Q197" s="45"/>
      <c r="Z197" s="45"/>
      <c r="AE197" s="73"/>
      <c r="AF197" s="73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4:63" x14ac:dyDescent="0.2">
      <c r="D198" s="2"/>
      <c r="E198" s="17"/>
      <c r="F198" s="2"/>
      <c r="L198" s="45"/>
      <c r="Q198" s="45"/>
      <c r="Z198" s="45"/>
      <c r="AE198" s="73"/>
      <c r="AF198" s="73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4:63" x14ac:dyDescent="0.2">
      <c r="D199" s="2"/>
      <c r="E199" s="17"/>
      <c r="F199" s="2"/>
      <c r="L199" s="45"/>
      <c r="Q199" s="45"/>
      <c r="Z199" s="45"/>
      <c r="AE199" s="73"/>
      <c r="AF199" s="73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4:63" x14ac:dyDescent="0.2">
      <c r="D200" s="2"/>
      <c r="E200" s="17"/>
      <c r="F200" s="2"/>
      <c r="L200" s="45"/>
      <c r="Q200" s="45"/>
      <c r="Z200" s="45"/>
      <c r="AE200" s="73"/>
      <c r="AF200" s="73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4:63" x14ac:dyDescent="0.2">
      <c r="D201" s="2"/>
      <c r="E201" s="17"/>
      <c r="F201" s="2"/>
      <c r="L201" s="45"/>
      <c r="Q201" s="45"/>
      <c r="Z201" s="45"/>
      <c r="AE201" s="73"/>
      <c r="AF201" s="73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4:63" x14ac:dyDescent="0.2">
      <c r="D202" s="2"/>
      <c r="E202" s="17"/>
      <c r="F202" s="2"/>
      <c r="L202" s="45"/>
      <c r="Q202" s="45"/>
      <c r="Z202" s="45"/>
      <c r="AE202" s="73"/>
      <c r="AF202" s="73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4:63" x14ac:dyDescent="0.2">
      <c r="D203" s="2"/>
      <c r="E203" s="17"/>
      <c r="F203" s="2"/>
      <c r="L203" s="45"/>
      <c r="Q203" s="45"/>
      <c r="Z203" s="45"/>
      <c r="AE203" s="73"/>
      <c r="AF203" s="73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4:63" x14ac:dyDescent="0.2">
      <c r="D204" s="2"/>
      <c r="E204" s="17"/>
      <c r="F204" s="2"/>
      <c r="L204" s="45"/>
      <c r="Q204" s="45"/>
      <c r="Z204" s="45"/>
      <c r="AE204" s="73"/>
      <c r="AF204" s="73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4:63" x14ac:dyDescent="0.2">
      <c r="D205" s="2"/>
      <c r="E205" s="17"/>
      <c r="F205" s="2"/>
      <c r="L205" s="45"/>
      <c r="Q205" s="45"/>
      <c r="Z205" s="45"/>
      <c r="AE205" s="73"/>
      <c r="AF205" s="73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4:63" x14ac:dyDescent="0.2">
      <c r="D206" s="2"/>
      <c r="E206" s="17"/>
      <c r="F206" s="2"/>
      <c r="L206" s="45"/>
      <c r="Q206" s="45"/>
      <c r="Z206" s="45"/>
      <c r="AE206" s="73"/>
      <c r="AF206" s="73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4:63" x14ac:dyDescent="0.2">
      <c r="D207" s="2"/>
      <c r="E207" s="17"/>
      <c r="F207" s="2"/>
      <c r="L207" s="45"/>
      <c r="Q207" s="45"/>
      <c r="Z207" s="45"/>
      <c r="AE207" s="73"/>
      <c r="AF207" s="73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4:63" x14ac:dyDescent="0.2">
      <c r="D208" s="2"/>
      <c r="E208" s="17"/>
      <c r="F208" s="2"/>
      <c r="L208" s="45"/>
      <c r="Q208" s="45"/>
      <c r="Z208" s="45"/>
      <c r="AE208" s="73"/>
      <c r="AF208" s="73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4:63" x14ac:dyDescent="0.2">
      <c r="D209" s="2"/>
      <c r="E209" s="17"/>
      <c r="F209" s="2"/>
      <c r="L209" s="45"/>
      <c r="Q209" s="45"/>
      <c r="Z209" s="45"/>
      <c r="AE209" s="73"/>
      <c r="AF209" s="73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4:63" x14ac:dyDescent="0.2">
      <c r="D210" s="2"/>
      <c r="E210" s="17"/>
      <c r="F210" s="2"/>
      <c r="L210" s="45"/>
      <c r="Q210" s="45"/>
      <c r="Z210" s="45"/>
      <c r="AE210" s="73"/>
      <c r="AF210" s="73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4:63" x14ac:dyDescent="0.2">
      <c r="D211" s="2"/>
      <c r="E211" s="17"/>
      <c r="F211" s="2"/>
      <c r="L211" s="45"/>
      <c r="Q211" s="45"/>
      <c r="Z211" s="45"/>
      <c r="AE211" s="73"/>
      <c r="AF211" s="73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4:63" x14ac:dyDescent="0.2">
      <c r="D212" s="2"/>
      <c r="E212" s="17"/>
      <c r="F212" s="2"/>
      <c r="L212" s="45"/>
      <c r="Q212" s="45"/>
      <c r="Z212" s="45"/>
      <c r="AE212" s="73"/>
      <c r="AF212" s="73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4:63" x14ac:dyDescent="0.2">
      <c r="D213" s="2"/>
      <c r="E213" s="17"/>
      <c r="F213" s="2"/>
      <c r="L213" s="45"/>
      <c r="Q213" s="45"/>
      <c r="Z213" s="45"/>
      <c r="AE213" s="73"/>
      <c r="AF213" s="73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4:63" x14ac:dyDescent="0.2">
      <c r="D214" s="2"/>
      <c r="E214" s="17"/>
      <c r="F214" s="2"/>
      <c r="L214" s="45"/>
      <c r="Q214" s="45"/>
      <c r="Z214" s="45"/>
      <c r="AE214" s="73"/>
      <c r="AF214" s="73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4:63" x14ac:dyDescent="0.2">
      <c r="D215" s="2"/>
      <c r="E215" s="17"/>
      <c r="F215" s="2"/>
      <c r="L215" s="45"/>
      <c r="Q215" s="45"/>
      <c r="Z215" s="45"/>
      <c r="AE215" s="73"/>
      <c r="AF215" s="73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4:63" x14ac:dyDescent="0.2">
      <c r="D216" s="2"/>
      <c r="E216" s="17"/>
      <c r="F216" s="2"/>
      <c r="L216" s="45"/>
      <c r="Q216" s="45"/>
      <c r="Z216" s="45"/>
      <c r="AE216" s="73"/>
      <c r="AF216" s="73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4:63" x14ac:dyDescent="0.2">
      <c r="D217" s="2"/>
      <c r="E217" s="17"/>
      <c r="F217" s="2"/>
      <c r="L217" s="45"/>
      <c r="Q217" s="45"/>
      <c r="Z217" s="45"/>
      <c r="AE217" s="73"/>
      <c r="AF217" s="73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4:63" x14ac:dyDescent="0.2">
      <c r="D218" s="2"/>
      <c r="E218" s="17"/>
      <c r="F218" s="2"/>
      <c r="L218" s="45"/>
      <c r="Q218" s="45"/>
      <c r="Z218" s="45"/>
      <c r="AE218" s="73"/>
      <c r="AF218" s="73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4:63" x14ac:dyDescent="0.2">
      <c r="D219" s="2"/>
      <c r="E219" s="17"/>
      <c r="F219" s="2"/>
      <c r="L219" s="45"/>
      <c r="Q219" s="45"/>
      <c r="Z219" s="45"/>
      <c r="AE219" s="73"/>
      <c r="AF219" s="73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4:63" x14ac:dyDescent="0.2">
      <c r="D220" s="2"/>
      <c r="E220" s="17"/>
      <c r="F220" s="2"/>
      <c r="L220" s="45"/>
      <c r="Q220" s="45"/>
      <c r="Z220" s="45"/>
      <c r="AE220" s="73"/>
      <c r="AF220" s="73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4:63" x14ac:dyDescent="0.2">
      <c r="D221" s="2"/>
      <c r="E221" s="17"/>
      <c r="F221" s="2"/>
      <c r="L221" s="45"/>
      <c r="Q221" s="45"/>
      <c r="Z221" s="45"/>
      <c r="AE221" s="73"/>
      <c r="AF221" s="73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4:63" x14ac:dyDescent="0.2">
      <c r="D222" s="2"/>
      <c r="E222" s="17"/>
      <c r="F222" s="2"/>
      <c r="L222" s="45"/>
      <c r="Q222" s="45"/>
      <c r="Z222" s="45"/>
      <c r="AE222" s="73"/>
      <c r="AF222" s="73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4:63" x14ac:dyDescent="0.2">
      <c r="D223" s="2"/>
      <c r="E223" s="17"/>
      <c r="F223" s="2"/>
      <c r="L223" s="45"/>
      <c r="Q223" s="45"/>
      <c r="Z223" s="45"/>
      <c r="AE223" s="73"/>
      <c r="AF223" s="73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4:63" x14ac:dyDescent="0.2">
      <c r="D224" s="2"/>
      <c r="E224" s="17"/>
      <c r="F224" s="2"/>
      <c r="L224" s="45"/>
      <c r="Q224" s="45"/>
      <c r="Z224" s="45"/>
      <c r="AE224" s="73"/>
      <c r="AF224" s="73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4:63" x14ac:dyDescent="0.2">
      <c r="D225" s="2"/>
      <c r="E225" s="17"/>
      <c r="F225" s="2"/>
      <c r="L225" s="45"/>
      <c r="Q225" s="45"/>
      <c r="Z225" s="45"/>
      <c r="AE225" s="73"/>
      <c r="AF225" s="73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4:63" x14ac:dyDescent="0.2">
      <c r="D226" s="2"/>
      <c r="E226" s="17"/>
      <c r="F226" s="2"/>
      <c r="L226" s="45"/>
      <c r="Q226" s="45"/>
      <c r="Z226" s="45"/>
      <c r="AE226" s="73"/>
      <c r="AF226" s="73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4:63" x14ac:dyDescent="0.2">
      <c r="D227" s="2"/>
      <c r="E227" s="17"/>
      <c r="F227" s="2"/>
      <c r="L227" s="45"/>
      <c r="Q227" s="45"/>
      <c r="Z227" s="45"/>
      <c r="AE227" s="73"/>
      <c r="AF227" s="73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4:63" x14ac:dyDescent="0.2">
      <c r="D228" s="2"/>
      <c r="E228" s="17"/>
      <c r="F228" s="2"/>
      <c r="L228" s="45"/>
      <c r="Q228" s="45"/>
      <c r="Z228" s="45"/>
      <c r="AE228" s="73"/>
      <c r="AF228" s="73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4:63" x14ac:dyDescent="0.2">
      <c r="D229" s="2"/>
      <c r="E229" s="17"/>
      <c r="F229" s="2"/>
      <c r="L229" s="45"/>
      <c r="Q229" s="45"/>
      <c r="Z229" s="45"/>
      <c r="AE229" s="73"/>
      <c r="AF229" s="73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4:63" x14ac:dyDescent="0.2">
      <c r="D230" s="2"/>
      <c r="E230" s="17"/>
      <c r="F230" s="2"/>
      <c r="L230" s="45"/>
      <c r="Q230" s="45"/>
      <c r="Z230" s="45"/>
      <c r="AE230" s="73"/>
      <c r="AF230" s="73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4:63" x14ac:dyDescent="0.2">
      <c r="D231" s="2"/>
      <c r="E231" s="17"/>
      <c r="F231" s="2"/>
      <c r="L231" s="45"/>
      <c r="Q231" s="45"/>
      <c r="Z231" s="45"/>
      <c r="AE231" s="73"/>
      <c r="AF231" s="73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4:63" x14ac:dyDescent="0.2">
      <c r="D232" s="2"/>
      <c r="E232" s="17"/>
      <c r="F232" s="2"/>
      <c r="L232" s="45"/>
      <c r="Q232" s="45"/>
      <c r="Z232" s="45"/>
      <c r="AE232" s="73"/>
      <c r="AF232" s="73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4:63" x14ac:dyDescent="0.2">
      <c r="D233" s="2"/>
      <c r="E233" s="17"/>
      <c r="F233" s="2"/>
      <c r="L233" s="45"/>
      <c r="Q233" s="45"/>
      <c r="Z233" s="45"/>
      <c r="AE233" s="73"/>
      <c r="AF233" s="73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4:63" x14ac:dyDescent="0.2">
      <c r="D234" s="2"/>
      <c r="E234" s="17"/>
      <c r="F234" s="2"/>
      <c r="L234" s="45"/>
      <c r="Q234" s="45"/>
      <c r="Z234" s="45"/>
      <c r="AE234" s="73"/>
      <c r="AF234" s="73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4:63" x14ac:dyDescent="0.2">
      <c r="D235" s="2"/>
      <c r="E235" s="17"/>
      <c r="F235" s="2"/>
      <c r="L235" s="45"/>
      <c r="Q235" s="45"/>
      <c r="Z235" s="45"/>
      <c r="AE235" s="73"/>
      <c r="AF235" s="73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4:63" x14ac:dyDescent="0.2">
      <c r="D236" s="2"/>
      <c r="E236" s="17"/>
      <c r="F236" s="2"/>
      <c r="L236" s="45"/>
      <c r="Q236" s="45"/>
      <c r="Z236" s="45"/>
      <c r="AE236" s="73"/>
      <c r="AF236" s="73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4:63" x14ac:dyDescent="0.2">
      <c r="D237" s="2"/>
      <c r="E237" s="17"/>
      <c r="F237" s="2"/>
      <c r="L237" s="45"/>
      <c r="Q237" s="45"/>
      <c r="Z237" s="45"/>
      <c r="AE237" s="73"/>
      <c r="AF237" s="73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4:63" x14ac:dyDescent="0.2">
      <c r="D238" s="2"/>
      <c r="E238" s="17"/>
      <c r="F238" s="2"/>
      <c r="L238" s="45"/>
      <c r="Q238" s="45"/>
      <c r="Z238" s="45"/>
      <c r="AE238" s="73"/>
      <c r="AF238" s="73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4:63" x14ac:dyDescent="0.2">
      <c r="D239" s="2"/>
      <c r="E239" s="17"/>
      <c r="F239" s="2"/>
      <c r="L239" s="45"/>
      <c r="Q239" s="45"/>
      <c r="Z239" s="45"/>
      <c r="AE239" s="73"/>
      <c r="AF239" s="73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4:63" x14ac:dyDescent="0.2">
      <c r="D240" s="2"/>
      <c r="E240" s="17"/>
      <c r="F240" s="2"/>
      <c r="L240" s="45"/>
      <c r="Q240" s="45"/>
      <c r="Z240" s="45"/>
      <c r="AE240" s="73"/>
      <c r="AF240" s="73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4:63" x14ac:dyDescent="0.2">
      <c r="D241" s="2"/>
      <c r="E241" s="17"/>
      <c r="F241" s="2"/>
      <c r="L241" s="45"/>
      <c r="Q241" s="45"/>
      <c r="Z241" s="45"/>
      <c r="AE241" s="73"/>
      <c r="AF241" s="73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4:63" x14ac:dyDescent="0.2">
      <c r="D242" s="2"/>
      <c r="E242" s="17"/>
      <c r="F242" s="2"/>
      <c r="L242" s="45"/>
      <c r="Q242" s="45"/>
      <c r="Z242" s="45"/>
      <c r="AE242" s="73"/>
      <c r="AF242" s="73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4:63" x14ac:dyDescent="0.2">
      <c r="D243" s="2"/>
      <c r="E243" s="17"/>
      <c r="F243" s="2"/>
      <c r="L243" s="45"/>
      <c r="Q243" s="45"/>
      <c r="Z243" s="45"/>
      <c r="AE243" s="73"/>
      <c r="AF243" s="73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4:63" x14ac:dyDescent="0.2">
      <c r="D244" s="2"/>
      <c r="E244" s="17"/>
      <c r="F244" s="2"/>
      <c r="L244" s="45"/>
      <c r="Q244" s="45"/>
      <c r="Z244" s="45"/>
      <c r="AE244" s="73"/>
      <c r="AF244" s="73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4:63" x14ac:dyDescent="0.2">
      <c r="D245" s="2"/>
      <c r="E245" s="17"/>
      <c r="F245" s="2"/>
      <c r="L245" s="45"/>
      <c r="Q245" s="45"/>
      <c r="Z245" s="45"/>
      <c r="AE245" s="73"/>
      <c r="AF245" s="73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4:63" x14ac:dyDescent="0.2">
      <c r="D246" s="2"/>
      <c r="E246" s="17"/>
      <c r="F246" s="2"/>
      <c r="L246" s="45"/>
      <c r="Q246" s="45"/>
      <c r="Z246" s="45"/>
      <c r="AE246" s="73"/>
      <c r="AF246" s="73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4:63" x14ac:dyDescent="0.2">
      <c r="D247" s="2"/>
      <c r="E247" s="17"/>
      <c r="F247" s="2"/>
      <c r="L247" s="45"/>
      <c r="Q247" s="45"/>
      <c r="Z247" s="45"/>
      <c r="AE247" s="73"/>
      <c r="AF247" s="73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4:63" x14ac:dyDescent="0.2">
      <c r="D248" s="2"/>
      <c r="E248" s="17"/>
      <c r="F248" s="2"/>
      <c r="L248" s="45"/>
      <c r="Q248" s="45"/>
      <c r="Z248" s="45"/>
      <c r="AE248" s="73"/>
      <c r="AF248" s="73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4:63" x14ac:dyDescent="0.2">
      <c r="D249" s="2"/>
      <c r="E249" s="17"/>
      <c r="F249" s="2"/>
      <c r="L249" s="45"/>
      <c r="Q249" s="45"/>
      <c r="Z249" s="45"/>
      <c r="AE249" s="73"/>
      <c r="AF249" s="73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4:63" x14ac:dyDescent="0.2">
      <c r="D250" s="2"/>
      <c r="E250" s="17"/>
      <c r="F250" s="2"/>
      <c r="L250" s="45"/>
      <c r="Q250" s="45"/>
      <c r="Z250" s="45"/>
      <c r="AE250" s="73"/>
      <c r="AF250" s="73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4:63" x14ac:dyDescent="0.2">
      <c r="D251" s="2"/>
      <c r="E251" s="17"/>
      <c r="F251" s="2"/>
      <c r="L251" s="45"/>
      <c r="Q251" s="45"/>
      <c r="Z251" s="45"/>
      <c r="AE251" s="73"/>
      <c r="AF251" s="73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4:63" x14ac:dyDescent="0.2">
      <c r="D252" s="2"/>
      <c r="E252" s="17"/>
      <c r="F252" s="2"/>
      <c r="L252" s="45"/>
      <c r="Q252" s="45"/>
      <c r="Z252" s="45"/>
      <c r="AE252" s="73"/>
      <c r="AF252" s="73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4:63" x14ac:dyDescent="0.2">
      <c r="D253" s="2"/>
      <c r="E253" s="17"/>
      <c r="F253" s="2"/>
      <c r="L253" s="45"/>
      <c r="Q253" s="45"/>
      <c r="Z253" s="45"/>
      <c r="AE253" s="73"/>
      <c r="AF253" s="73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4:63" x14ac:dyDescent="0.2">
      <c r="D254" s="2"/>
      <c r="E254" s="17"/>
      <c r="F254" s="2"/>
      <c r="L254" s="45"/>
      <c r="Q254" s="45"/>
      <c r="Z254" s="45"/>
      <c r="AE254" s="73"/>
      <c r="AF254" s="73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4:63" x14ac:dyDescent="0.2">
      <c r="D255" s="2"/>
      <c r="E255" s="17"/>
      <c r="F255" s="2"/>
      <c r="L255" s="45"/>
      <c r="Q255" s="45"/>
      <c r="Z255" s="45"/>
      <c r="AE255" s="73"/>
      <c r="AF255" s="73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4:63" x14ac:dyDescent="0.2">
      <c r="D256" s="2"/>
      <c r="E256" s="17"/>
      <c r="F256" s="2"/>
      <c r="L256" s="45"/>
      <c r="Q256" s="45"/>
      <c r="Z256" s="45"/>
      <c r="AE256" s="73"/>
      <c r="AF256" s="73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4:63" x14ac:dyDescent="0.2">
      <c r="D257" s="2"/>
      <c r="E257" s="17"/>
      <c r="F257" s="2"/>
      <c r="L257" s="45"/>
      <c r="Q257" s="45"/>
      <c r="Z257" s="45"/>
      <c r="AE257" s="73"/>
      <c r="AF257" s="73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4:63" x14ac:dyDescent="0.2">
      <c r="D258" s="2"/>
      <c r="E258" s="17"/>
      <c r="F258" s="2"/>
      <c r="L258" s="45"/>
      <c r="Q258" s="45"/>
      <c r="Z258" s="45"/>
      <c r="AE258" s="73"/>
      <c r="AF258" s="73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4:63" x14ac:dyDescent="0.2">
      <c r="D259" s="2"/>
      <c r="E259" s="17"/>
      <c r="F259" s="2"/>
      <c r="L259" s="45"/>
      <c r="Q259" s="45"/>
      <c r="Z259" s="45"/>
      <c r="AE259" s="73"/>
      <c r="AF259" s="73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4:63" x14ac:dyDescent="0.2">
      <c r="D260" s="2"/>
      <c r="E260" s="17"/>
      <c r="F260" s="2"/>
      <c r="L260" s="45"/>
      <c r="Q260" s="45"/>
      <c r="Z260" s="45"/>
      <c r="AE260" s="73"/>
      <c r="AF260" s="73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4:63" x14ac:dyDescent="0.2">
      <c r="D261" s="2"/>
      <c r="E261" s="17"/>
      <c r="F261" s="2"/>
      <c r="L261" s="45"/>
      <c r="Q261" s="45"/>
      <c r="Z261" s="45"/>
      <c r="AE261" s="73"/>
      <c r="AF261" s="73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4:63" x14ac:dyDescent="0.2">
      <c r="D262" s="2"/>
      <c r="E262" s="17"/>
      <c r="F262" s="2"/>
      <c r="L262" s="45"/>
      <c r="Q262" s="45"/>
      <c r="Z262" s="45"/>
      <c r="AE262" s="73"/>
      <c r="AF262" s="73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4:63" x14ac:dyDescent="0.2">
      <c r="D263" s="2"/>
      <c r="E263" s="17"/>
      <c r="F263" s="2"/>
      <c r="L263" s="45"/>
      <c r="Q263" s="45"/>
      <c r="Z263" s="45"/>
      <c r="AE263" s="73"/>
      <c r="AF263" s="73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4:63" x14ac:dyDescent="0.2">
      <c r="D264" s="2"/>
      <c r="E264" s="17"/>
      <c r="F264" s="2"/>
      <c r="L264" s="45"/>
      <c r="Q264" s="45"/>
      <c r="Z264" s="45"/>
      <c r="AE264" s="73"/>
      <c r="AF264" s="73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4:63" x14ac:dyDescent="0.2">
      <c r="D265" s="2"/>
      <c r="E265" s="17"/>
      <c r="F265" s="2"/>
      <c r="L265" s="45"/>
      <c r="Q265" s="45"/>
      <c r="Z265" s="45"/>
      <c r="AE265" s="73"/>
      <c r="AF265" s="73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4:63" x14ac:dyDescent="0.2">
      <c r="D266" s="2"/>
      <c r="E266" s="17"/>
      <c r="F266" s="2"/>
      <c r="L266" s="45"/>
      <c r="Q266" s="45"/>
      <c r="Z266" s="45"/>
      <c r="AE266" s="73"/>
      <c r="AF266" s="73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4:63" x14ac:dyDescent="0.2">
      <c r="D267" s="2"/>
      <c r="E267" s="17"/>
      <c r="F267" s="2"/>
      <c r="L267" s="45"/>
      <c r="Q267" s="45"/>
      <c r="Z267" s="45"/>
      <c r="AE267" s="73"/>
      <c r="AF267" s="73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4:63" x14ac:dyDescent="0.2">
      <c r="D268" s="2"/>
      <c r="E268" s="17"/>
      <c r="F268" s="2"/>
      <c r="L268" s="45"/>
      <c r="Q268" s="45"/>
      <c r="Z268" s="45"/>
      <c r="AE268" s="73"/>
      <c r="AF268" s="73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4:63" x14ac:dyDescent="0.2">
      <c r="D269" s="2"/>
      <c r="E269" s="17"/>
      <c r="F269" s="2"/>
      <c r="L269" s="45"/>
      <c r="Q269" s="45"/>
      <c r="Z269" s="45"/>
      <c r="AE269" s="73"/>
      <c r="AF269" s="73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4:63" x14ac:dyDescent="0.2">
      <c r="D270" s="2"/>
      <c r="E270" s="17"/>
      <c r="F270" s="2"/>
      <c r="L270" s="45"/>
      <c r="Q270" s="45"/>
      <c r="Z270" s="45"/>
      <c r="AE270" s="73"/>
      <c r="AF270" s="73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4:63" x14ac:dyDescent="0.2">
      <c r="D271" s="2"/>
      <c r="E271" s="17"/>
      <c r="F271" s="2"/>
      <c r="L271" s="45"/>
      <c r="Q271" s="45"/>
      <c r="Z271" s="45"/>
      <c r="AE271" s="73"/>
      <c r="AF271" s="73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4:63" x14ac:dyDescent="0.2">
      <c r="D272" s="2"/>
      <c r="E272" s="17"/>
      <c r="F272" s="2"/>
      <c r="L272" s="45"/>
      <c r="Q272" s="45"/>
      <c r="Z272" s="45"/>
      <c r="AE272" s="73"/>
      <c r="AF272" s="73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4:63" x14ac:dyDescent="0.2">
      <c r="D273" s="2"/>
      <c r="E273" s="17"/>
      <c r="F273" s="2"/>
      <c r="L273" s="45"/>
      <c r="Q273" s="45"/>
      <c r="Z273" s="45"/>
      <c r="AE273" s="73"/>
      <c r="AF273" s="73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4:63" x14ac:dyDescent="0.2">
      <c r="D274" s="2"/>
      <c r="E274" s="17"/>
      <c r="F274" s="2"/>
      <c r="L274" s="45"/>
      <c r="Q274" s="45"/>
      <c r="Z274" s="45"/>
      <c r="AE274" s="73"/>
      <c r="AF274" s="73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4:63" x14ac:dyDescent="0.2">
      <c r="D275" s="2"/>
      <c r="E275" s="17"/>
      <c r="F275" s="2"/>
      <c r="L275" s="45"/>
      <c r="Q275" s="45"/>
      <c r="Z275" s="45"/>
      <c r="AE275" s="73"/>
      <c r="AF275" s="73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4:63" x14ac:dyDescent="0.2">
      <c r="D276" s="2"/>
      <c r="E276" s="17"/>
      <c r="F276" s="2"/>
      <c r="L276" s="45"/>
      <c r="Q276" s="45"/>
      <c r="Z276" s="45"/>
      <c r="AE276" s="73"/>
      <c r="AF276" s="73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4:63" x14ac:dyDescent="0.2">
      <c r="D277" s="2"/>
      <c r="E277" s="17"/>
      <c r="F277" s="2"/>
      <c r="L277" s="45"/>
      <c r="Q277" s="45"/>
      <c r="Z277" s="45"/>
      <c r="AE277" s="73"/>
      <c r="AF277" s="73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4:63" x14ac:dyDescent="0.2">
      <c r="D278" s="2"/>
      <c r="E278" s="17"/>
      <c r="F278" s="2"/>
      <c r="L278" s="45"/>
      <c r="Q278" s="45"/>
      <c r="Z278" s="45"/>
      <c r="AE278" s="73"/>
      <c r="AF278" s="73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4:63" x14ac:dyDescent="0.2">
      <c r="D279" s="2"/>
      <c r="E279" s="17"/>
      <c r="F279" s="2"/>
      <c r="L279" s="45"/>
      <c r="Q279" s="45"/>
      <c r="Z279" s="45"/>
      <c r="AE279" s="73"/>
      <c r="AF279" s="73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4:63" x14ac:dyDescent="0.2">
      <c r="D280" s="2"/>
      <c r="E280" s="17"/>
      <c r="F280" s="2"/>
      <c r="L280" s="45"/>
      <c r="Q280" s="45"/>
      <c r="Z280" s="45"/>
      <c r="AE280" s="73"/>
      <c r="AF280" s="73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4:63" x14ac:dyDescent="0.2">
      <c r="D281" s="2"/>
      <c r="E281" s="17"/>
      <c r="F281" s="2"/>
      <c r="L281" s="45"/>
      <c r="Q281" s="45"/>
      <c r="Z281" s="45"/>
      <c r="AE281" s="73"/>
      <c r="AF281" s="73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4:63" x14ac:dyDescent="0.2">
      <c r="D282" s="2"/>
      <c r="E282" s="17"/>
      <c r="F282" s="2"/>
      <c r="L282" s="45"/>
      <c r="Q282" s="45"/>
      <c r="Z282" s="45"/>
      <c r="AE282" s="73"/>
      <c r="AF282" s="73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4:63" x14ac:dyDescent="0.2">
      <c r="D283" s="2"/>
      <c r="E283" s="17"/>
      <c r="F283" s="2"/>
      <c r="L283" s="45"/>
      <c r="Q283" s="45"/>
      <c r="Z283" s="45"/>
      <c r="AE283" s="73"/>
      <c r="AF283" s="73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4:63" x14ac:dyDescent="0.2">
      <c r="D284" s="2"/>
      <c r="E284" s="17"/>
      <c r="F284" s="2"/>
      <c r="L284" s="45"/>
      <c r="Q284" s="45"/>
      <c r="Z284" s="45"/>
      <c r="AE284" s="73"/>
      <c r="AF284" s="73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4:63" x14ac:dyDescent="0.2">
      <c r="D285" s="2"/>
      <c r="E285" s="17"/>
      <c r="F285" s="2"/>
      <c r="L285" s="45"/>
      <c r="Q285" s="45"/>
      <c r="Z285" s="45"/>
      <c r="AE285" s="73"/>
      <c r="AF285" s="73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4:63" x14ac:dyDescent="0.2">
      <c r="D286" s="2"/>
      <c r="E286" s="17"/>
      <c r="F286" s="2"/>
      <c r="L286" s="45"/>
      <c r="Q286" s="45"/>
      <c r="Z286" s="45"/>
      <c r="AE286" s="73"/>
      <c r="AF286" s="73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4:63" x14ac:dyDescent="0.2">
      <c r="D287" s="2"/>
      <c r="E287" s="17"/>
      <c r="F287" s="2"/>
      <c r="L287" s="45"/>
      <c r="Q287" s="45"/>
      <c r="Z287" s="45"/>
      <c r="AE287" s="73"/>
      <c r="AF287" s="73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4:63" x14ac:dyDescent="0.2">
      <c r="D288" s="2"/>
      <c r="E288" s="17"/>
      <c r="F288" s="2"/>
      <c r="L288" s="45"/>
      <c r="Q288" s="45"/>
      <c r="Z288" s="45"/>
      <c r="AE288" s="73"/>
      <c r="AF288" s="73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4:63" x14ac:dyDescent="0.2">
      <c r="D289" s="2"/>
      <c r="E289" s="17"/>
      <c r="F289" s="2"/>
      <c r="L289" s="45"/>
      <c r="Q289" s="45"/>
      <c r="Z289" s="45"/>
      <c r="AE289" s="73"/>
      <c r="AF289" s="73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4:63" x14ac:dyDescent="0.2">
      <c r="D290" s="2"/>
      <c r="E290" s="17"/>
      <c r="F290" s="2"/>
      <c r="L290" s="45"/>
      <c r="Q290" s="45"/>
      <c r="Z290" s="45"/>
      <c r="AE290" s="73"/>
      <c r="AF290" s="73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4:63" x14ac:dyDescent="0.2">
      <c r="D291" s="2"/>
      <c r="E291" s="17"/>
      <c r="F291" s="2"/>
      <c r="L291" s="45"/>
      <c r="Q291" s="45"/>
      <c r="Z291" s="45"/>
      <c r="AE291" s="73"/>
      <c r="AF291" s="73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4:63" x14ac:dyDescent="0.2">
      <c r="D292" s="2"/>
      <c r="E292" s="17"/>
      <c r="F292" s="2"/>
      <c r="L292" s="45"/>
      <c r="Q292" s="45"/>
      <c r="Z292" s="45"/>
      <c r="AE292" s="73"/>
      <c r="AF292" s="73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4:63" x14ac:dyDescent="0.2">
      <c r="D293" s="2"/>
      <c r="E293" s="17"/>
      <c r="F293" s="2"/>
      <c r="L293" s="45"/>
      <c r="Q293" s="45"/>
      <c r="Z293" s="45"/>
      <c r="AE293" s="73"/>
      <c r="AF293" s="73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4:63" x14ac:dyDescent="0.2">
      <c r="D294" s="2"/>
      <c r="E294" s="17"/>
      <c r="F294" s="2"/>
      <c r="L294" s="45"/>
      <c r="Q294" s="45"/>
      <c r="Z294" s="45"/>
      <c r="AE294" s="73"/>
      <c r="AF294" s="73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4:63" x14ac:dyDescent="0.2">
      <c r="D295" s="2"/>
      <c r="E295" s="17"/>
      <c r="F295" s="2"/>
      <c r="L295" s="45"/>
      <c r="Q295" s="45"/>
      <c r="Z295" s="45"/>
      <c r="AE295" s="73"/>
      <c r="AF295" s="73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4:63" x14ac:dyDescent="0.2">
      <c r="D296" s="2"/>
      <c r="E296" s="17"/>
      <c r="F296" s="2"/>
      <c r="L296" s="45"/>
      <c r="Q296" s="45"/>
      <c r="Z296" s="45"/>
      <c r="AE296" s="73"/>
      <c r="AF296" s="73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4:63" x14ac:dyDescent="0.2">
      <c r="D297" s="2"/>
      <c r="E297" s="17"/>
      <c r="F297" s="2"/>
      <c r="L297" s="45"/>
      <c r="Q297" s="45"/>
      <c r="Z297" s="45"/>
      <c r="AE297" s="73"/>
      <c r="AF297" s="73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4:63" x14ac:dyDescent="0.2">
      <c r="D298" s="2"/>
      <c r="E298" s="17"/>
      <c r="F298" s="2"/>
      <c r="L298" s="45"/>
      <c r="Q298" s="45"/>
      <c r="Z298" s="45"/>
      <c r="AE298" s="73"/>
      <c r="AF298" s="73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4:63" x14ac:dyDescent="0.2">
      <c r="D299" s="2"/>
      <c r="E299" s="17"/>
      <c r="F299" s="2"/>
      <c r="L299" s="45"/>
      <c r="Q299" s="45"/>
      <c r="Z299" s="45"/>
      <c r="AE299" s="73"/>
      <c r="AF299" s="73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4:63" x14ac:dyDescent="0.2">
      <c r="D300" s="2"/>
      <c r="E300" s="17"/>
      <c r="F300" s="2"/>
      <c r="L300" s="45"/>
      <c r="Q300" s="45"/>
      <c r="Z300" s="45"/>
      <c r="AE300" s="73"/>
      <c r="AF300" s="73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4:63" x14ac:dyDescent="0.2">
      <c r="D301" s="2"/>
      <c r="E301" s="17"/>
      <c r="F301" s="2"/>
      <c r="L301" s="45"/>
      <c r="Q301" s="45"/>
      <c r="Z301" s="45"/>
      <c r="AE301" s="73"/>
      <c r="AF301" s="73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4:63" x14ac:dyDescent="0.2">
      <c r="D302" s="2"/>
      <c r="E302" s="17"/>
      <c r="F302" s="2"/>
      <c r="L302" s="45"/>
      <c r="Q302" s="45"/>
      <c r="Z302" s="45"/>
      <c r="AE302" s="73"/>
      <c r="AF302" s="73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4:63" x14ac:dyDescent="0.2">
      <c r="D303" s="2"/>
      <c r="E303" s="17"/>
      <c r="F303" s="2"/>
      <c r="L303" s="45"/>
      <c r="Q303" s="45"/>
      <c r="Z303" s="45"/>
      <c r="AE303" s="73"/>
      <c r="AF303" s="73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4:63" x14ac:dyDescent="0.2">
      <c r="D304" s="2"/>
      <c r="E304" s="17"/>
      <c r="F304" s="2"/>
      <c r="L304" s="45"/>
      <c r="Q304" s="45"/>
      <c r="Z304" s="45"/>
      <c r="AE304" s="73"/>
      <c r="AF304" s="73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4:63" x14ac:dyDescent="0.2">
      <c r="D305" s="2"/>
      <c r="E305" s="17"/>
      <c r="F305" s="2"/>
      <c r="L305" s="45"/>
      <c r="Q305" s="45"/>
      <c r="Z305" s="45"/>
      <c r="AE305" s="73"/>
      <c r="AF305" s="73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4:63" x14ac:dyDescent="0.2">
      <c r="D306" s="2"/>
      <c r="E306" s="17"/>
      <c r="F306" s="2"/>
      <c r="L306" s="45"/>
      <c r="Q306" s="45"/>
      <c r="Z306" s="45"/>
      <c r="AE306" s="73"/>
      <c r="AF306" s="73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4:63" x14ac:dyDescent="0.2">
      <c r="D307" s="2"/>
      <c r="E307" s="17"/>
      <c r="F307" s="2"/>
      <c r="L307" s="45"/>
      <c r="Q307" s="45"/>
      <c r="Z307" s="45"/>
      <c r="AE307" s="73"/>
      <c r="AF307" s="73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4:63" x14ac:dyDescent="0.2">
      <c r="D308" s="2"/>
      <c r="E308" s="17"/>
      <c r="F308" s="2"/>
      <c r="L308" s="45"/>
      <c r="Q308" s="45"/>
      <c r="Z308" s="45"/>
      <c r="AE308" s="73"/>
      <c r="AF308" s="73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4:63" x14ac:dyDescent="0.2">
      <c r="D309" s="2"/>
      <c r="E309" s="17"/>
      <c r="F309" s="2"/>
      <c r="L309" s="45"/>
      <c r="Q309" s="45"/>
      <c r="Z309" s="45"/>
      <c r="AE309" s="73"/>
      <c r="AF309" s="73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4:63" x14ac:dyDescent="0.2">
      <c r="D310" s="2"/>
      <c r="E310" s="17"/>
      <c r="F310" s="2"/>
      <c r="L310" s="45"/>
      <c r="Q310" s="45"/>
      <c r="Z310" s="45"/>
      <c r="AE310" s="73"/>
      <c r="AF310" s="73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4:63" x14ac:dyDescent="0.2">
      <c r="D311" s="2"/>
      <c r="E311" s="17"/>
      <c r="F311" s="2"/>
      <c r="L311" s="45"/>
      <c r="Q311" s="45"/>
      <c r="Z311" s="45"/>
      <c r="AE311" s="73"/>
      <c r="AF311" s="73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4:63" x14ac:dyDescent="0.2">
      <c r="D312" s="2"/>
      <c r="E312" s="17"/>
      <c r="F312" s="2"/>
      <c r="L312" s="45"/>
      <c r="Q312" s="45"/>
      <c r="Z312" s="45"/>
      <c r="AE312" s="73"/>
      <c r="AF312" s="73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4:63" x14ac:dyDescent="0.2">
      <c r="D313" s="2"/>
      <c r="E313" s="17"/>
      <c r="F313" s="2"/>
      <c r="L313" s="45"/>
      <c r="Q313" s="45"/>
      <c r="Z313" s="45"/>
      <c r="AE313" s="73"/>
      <c r="AF313" s="73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4:63" x14ac:dyDescent="0.2">
      <c r="D314" s="2"/>
      <c r="E314" s="17"/>
      <c r="F314" s="2"/>
      <c r="L314" s="45"/>
      <c r="Q314" s="45"/>
      <c r="Z314" s="45"/>
      <c r="AE314" s="73"/>
      <c r="AF314" s="73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4:63" x14ac:dyDescent="0.2">
      <c r="D315" s="2"/>
      <c r="E315" s="17"/>
      <c r="F315" s="2"/>
      <c r="L315" s="45"/>
      <c r="Q315" s="45"/>
      <c r="Z315" s="45"/>
      <c r="AE315" s="73"/>
      <c r="AF315" s="73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4:63" x14ac:dyDescent="0.2">
      <c r="D316" s="2"/>
      <c r="E316" s="17"/>
      <c r="F316" s="2"/>
      <c r="L316" s="45"/>
      <c r="Q316" s="45"/>
      <c r="Z316" s="45"/>
      <c r="AE316" s="73"/>
      <c r="AF316" s="73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4:63" x14ac:dyDescent="0.2">
      <c r="D317" s="2"/>
      <c r="E317" s="17"/>
      <c r="F317" s="2"/>
      <c r="L317" s="45"/>
      <c r="Q317" s="45"/>
      <c r="Z317" s="45"/>
      <c r="AE317" s="73"/>
      <c r="AF317" s="73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4:63" x14ac:dyDescent="0.2">
      <c r="D318" s="2"/>
      <c r="E318" s="17"/>
      <c r="F318" s="2"/>
      <c r="L318" s="45"/>
      <c r="Q318" s="45"/>
      <c r="Z318" s="45"/>
      <c r="AE318" s="73"/>
      <c r="AF318" s="73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4:63" x14ac:dyDescent="0.2">
      <c r="D319" s="2"/>
      <c r="E319" s="17"/>
      <c r="F319" s="2"/>
      <c r="L319" s="45"/>
      <c r="Q319" s="45"/>
      <c r="Z319" s="45"/>
      <c r="AE319" s="73"/>
      <c r="AF319" s="73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4:63" x14ac:dyDescent="0.2">
      <c r="D320" s="2"/>
      <c r="E320" s="17"/>
      <c r="F320" s="2"/>
      <c r="L320" s="45"/>
      <c r="Q320" s="45"/>
      <c r="Z320" s="45"/>
      <c r="AE320" s="73"/>
      <c r="AF320" s="73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4:63" x14ac:dyDescent="0.2">
      <c r="D321" s="2"/>
      <c r="E321" s="17"/>
      <c r="F321" s="2"/>
      <c r="L321" s="45"/>
      <c r="Q321" s="45"/>
      <c r="Z321" s="45"/>
      <c r="AE321" s="73"/>
      <c r="AF321" s="73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4:63" x14ac:dyDescent="0.2">
      <c r="D322" s="2"/>
      <c r="E322" s="17"/>
      <c r="F322" s="2"/>
      <c r="L322" s="45"/>
      <c r="Q322" s="45"/>
      <c r="Z322" s="45"/>
      <c r="AE322" s="73"/>
      <c r="AF322" s="73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4:63" x14ac:dyDescent="0.2">
      <c r="D323" s="2"/>
      <c r="E323" s="17"/>
      <c r="F323" s="2"/>
      <c r="L323" s="45"/>
      <c r="Q323" s="45"/>
      <c r="Z323" s="45"/>
      <c r="AE323" s="73"/>
      <c r="AF323" s="73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4:63" x14ac:dyDescent="0.2">
      <c r="D324" s="2"/>
      <c r="E324" s="17"/>
      <c r="F324" s="2"/>
      <c r="L324" s="45"/>
      <c r="Q324" s="45"/>
      <c r="Z324" s="45"/>
      <c r="AE324" s="73"/>
      <c r="AF324" s="73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4:63" x14ac:dyDescent="0.2">
      <c r="D325" s="2"/>
      <c r="E325" s="17"/>
      <c r="F325" s="2"/>
      <c r="L325" s="45"/>
      <c r="Q325" s="45"/>
      <c r="Z325" s="45"/>
      <c r="AE325" s="73"/>
      <c r="AF325" s="73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4:63" x14ac:dyDescent="0.2">
      <c r="D326" s="2"/>
      <c r="E326" s="17"/>
      <c r="F326" s="2"/>
      <c r="L326" s="45"/>
      <c r="Q326" s="45"/>
      <c r="Z326" s="45"/>
      <c r="AE326" s="73"/>
      <c r="AF326" s="73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4:63" x14ac:dyDescent="0.2">
      <c r="D327" s="2"/>
      <c r="E327" s="17"/>
      <c r="F327" s="2"/>
      <c r="L327" s="45"/>
      <c r="Q327" s="45"/>
      <c r="Z327" s="45"/>
      <c r="AE327" s="73"/>
      <c r="AF327" s="73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4:63" x14ac:dyDescent="0.2">
      <c r="D328" s="2"/>
      <c r="E328" s="17"/>
      <c r="F328" s="2"/>
      <c r="L328" s="45"/>
      <c r="Q328" s="45"/>
      <c r="Z328" s="45"/>
      <c r="AE328" s="73"/>
      <c r="AF328" s="73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4:63" x14ac:dyDescent="0.2">
      <c r="D329" s="2"/>
      <c r="E329" s="17"/>
      <c r="F329" s="2"/>
      <c r="L329" s="45"/>
      <c r="Q329" s="45"/>
      <c r="Z329" s="45"/>
      <c r="AE329" s="73"/>
      <c r="AF329" s="73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4:63" x14ac:dyDescent="0.2">
      <c r="D330" s="2"/>
      <c r="E330" s="17"/>
      <c r="F330" s="2"/>
      <c r="L330" s="45"/>
      <c r="Q330" s="45"/>
      <c r="Z330" s="45"/>
      <c r="AE330" s="73"/>
      <c r="AF330" s="73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4:63" x14ac:dyDescent="0.2">
      <c r="D331" s="2"/>
      <c r="E331" s="17"/>
      <c r="F331" s="2"/>
      <c r="L331" s="45"/>
      <c r="Q331" s="45"/>
      <c r="Z331" s="45"/>
      <c r="AE331" s="73"/>
      <c r="AF331" s="73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4:63" x14ac:dyDescent="0.2">
      <c r="D332" s="2"/>
      <c r="E332" s="17"/>
      <c r="F332" s="2"/>
      <c r="L332" s="45"/>
      <c r="Q332" s="45"/>
      <c r="Z332" s="45"/>
      <c r="AE332" s="73"/>
      <c r="AF332" s="73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4:63" x14ac:dyDescent="0.2">
      <c r="D333" s="2"/>
      <c r="E333" s="17"/>
      <c r="F333" s="2"/>
      <c r="L333" s="45"/>
      <c r="Q333" s="45"/>
      <c r="Z333" s="45"/>
      <c r="AE333" s="73"/>
      <c r="AF333" s="73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4:63" x14ac:dyDescent="0.2">
      <c r="D334" s="2"/>
      <c r="E334" s="17"/>
      <c r="F334" s="2"/>
      <c r="L334" s="45"/>
      <c r="Q334" s="45"/>
      <c r="Z334" s="45"/>
      <c r="AE334" s="73"/>
      <c r="AF334" s="73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4:63" x14ac:dyDescent="0.2">
      <c r="D335" s="2"/>
      <c r="E335" s="17"/>
      <c r="F335" s="2"/>
      <c r="L335" s="45"/>
      <c r="Q335" s="45"/>
      <c r="Z335" s="45"/>
      <c r="AE335" s="73"/>
      <c r="AF335" s="73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4:63" x14ac:dyDescent="0.2">
      <c r="D336" s="2"/>
      <c r="E336" s="17"/>
      <c r="F336" s="2"/>
      <c r="L336" s="45"/>
      <c r="Q336" s="45"/>
      <c r="Z336" s="45"/>
      <c r="AE336" s="73"/>
      <c r="AF336" s="73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4:63" x14ac:dyDescent="0.2">
      <c r="D337" s="2"/>
      <c r="E337" s="17"/>
      <c r="F337" s="2"/>
      <c r="L337" s="45"/>
      <c r="Q337" s="45"/>
      <c r="Z337" s="45"/>
      <c r="AE337" s="73"/>
      <c r="AF337" s="73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4:63" x14ac:dyDescent="0.2">
      <c r="D338" s="2"/>
      <c r="E338" s="17"/>
      <c r="F338" s="2"/>
      <c r="L338" s="45"/>
      <c r="Q338" s="45"/>
      <c r="Z338" s="45"/>
      <c r="AE338" s="73"/>
      <c r="AF338" s="73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4:63" x14ac:dyDescent="0.2">
      <c r="D339" s="2"/>
      <c r="E339" s="17"/>
      <c r="F339" s="2"/>
      <c r="L339" s="45"/>
      <c r="Q339" s="45"/>
      <c r="Z339" s="45"/>
      <c r="AE339" s="73"/>
      <c r="AF339" s="73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4:63" x14ac:dyDescent="0.2">
      <c r="D340" s="2"/>
      <c r="E340" s="17"/>
      <c r="F340" s="2"/>
      <c r="L340" s="45"/>
      <c r="Q340" s="45"/>
      <c r="Z340" s="45"/>
      <c r="AE340" s="73"/>
      <c r="AF340" s="73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4:63" x14ac:dyDescent="0.2">
      <c r="D341" s="2"/>
      <c r="E341" s="17"/>
      <c r="F341" s="2"/>
      <c r="L341" s="45"/>
      <c r="Q341" s="45"/>
      <c r="Z341" s="45"/>
      <c r="AE341" s="73"/>
      <c r="AF341" s="73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4:63" x14ac:dyDescent="0.2">
      <c r="D342" s="2"/>
      <c r="E342" s="17"/>
      <c r="F342" s="2"/>
      <c r="L342" s="45"/>
      <c r="Q342" s="45"/>
      <c r="Z342" s="45"/>
      <c r="AE342" s="73"/>
      <c r="AF342" s="73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4:63" x14ac:dyDescent="0.2">
      <c r="D343" s="2"/>
      <c r="E343" s="17"/>
      <c r="F343" s="2"/>
      <c r="L343" s="45"/>
      <c r="Q343" s="45"/>
      <c r="Z343" s="45"/>
      <c r="AE343" s="73"/>
      <c r="AF343" s="73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4:63" x14ac:dyDescent="0.2">
      <c r="D344" s="2"/>
      <c r="E344" s="17"/>
      <c r="F344" s="2"/>
      <c r="L344" s="45"/>
      <c r="Q344" s="45"/>
      <c r="Z344" s="45"/>
      <c r="AE344" s="73"/>
      <c r="AF344" s="73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4:63" x14ac:dyDescent="0.2">
      <c r="D345" s="2"/>
      <c r="E345" s="17"/>
      <c r="F345" s="2"/>
      <c r="L345" s="45"/>
      <c r="Q345" s="45"/>
      <c r="Z345" s="45"/>
      <c r="AE345" s="73"/>
      <c r="AF345" s="73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4:63" x14ac:dyDescent="0.2">
      <c r="D346" s="2"/>
      <c r="E346" s="17"/>
      <c r="F346" s="2"/>
      <c r="L346" s="45"/>
      <c r="Q346" s="45"/>
      <c r="Z346" s="45"/>
      <c r="AE346" s="73"/>
      <c r="AF346" s="73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4:63" x14ac:dyDescent="0.2">
      <c r="D347" s="2"/>
      <c r="E347" s="17"/>
      <c r="F347" s="2"/>
      <c r="L347" s="45"/>
      <c r="Q347" s="45"/>
      <c r="Z347" s="45"/>
      <c r="AE347" s="73"/>
      <c r="AF347" s="73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4:63" x14ac:dyDescent="0.2">
      <c r="D348" s="2"/>
      <c r="E348" s="17"/>
      <c r="F348" s="2"/>
      <c r="L348" s="45"/>
      <c r="Q348" s="45"/>
      <c r="Z348" s="45"/>
      <c r="AE348" s="73"/>
      <c r="AF348" s="73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4:63" x14ac:dyDescent="0.2">
      <c r="D349" s="2"/>
      <c r="E349" s="17"/>
      <c r="F349" s="2"/>
      <c r="L349" s="45"/>
      <c r="Q349" s="45"/>
      <c r="Z349" s="45"/>
      <c r="AE349" s="73"/>
      <c r="AF349" s="73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4:63" x14ac:dyDescent="0.2">
      <c r="D350" s="2"/>
      <c r="E350" s="17"/>
      <c r="F350" s="2"/>
      <c r="L350" s="45"/>
      <c r="Q350" s="45"/>
      <c r="Z350" s="45"/>
      <c r="AE350" s="73"/>
      <c r="AF350" s="73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4:63" x14ac:dyDescent="0.2">
      <c r="D351" s="2"/>
      <c r="E351" s="17"/>
      <c r="F351" s="2"/>
      <c r="L351" s="45"/>
      <c r="Q351" s="45"/>
      <c r="Z351" s="45"/>
      <c r="AE351" s="73"/>
      <c r="AF351" s="73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4:63" x14ac:dyDescent="0.2">
      <c r="D352" s="2"/>
      <c r="E352" s="17"/>
      <c r="F352" s="2"/>
      <c r="L352" s="45"/>
      <c r="Q352" s="45"/>
      <c r="Z352" s="45"/>
      <c r="AE352" s="73"/>
      <c r="AF352" s="73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4:63" x14ac:dyDescent="0.2">
      <c r="D353" s="2"/>
      <c r="E353" s="17"/>
      <c r="F353" s="2"/>
      <c r="L353" s="45"/>
      <c r="Q353" s="45"/>
      <c r="Z353" s="45"/>
      <c r="AE353" s="73"/>
      <c r="AF353" s="73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4:63" x14ac:dyDescent="0.2">
      <c r="D354" s="2"/>
      <c r="E354" s="17"/>
      <c r="F354" s="2"/>
      <c r="L354" s="45"/>
      <c r="Q354" s="45"/>
      <c r="Z354" s="45"/>
      <c r="AE354" s="73"/>
      <c r="AF354" s="73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4:63" x14ac:dyDescent="0.2">
      <c r="D355" s="2"/>
      <c r="E355" s="17"/>
      <c r="F355" s="2"/>
      <c r="L355" s="45"/>
      <c r="Q355" s="45"/>
      <c r="Z355" s="45"/>
      <c r="AE355" s="73"/>
      <c r="AF355" s="73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4:63" x14ac:dyDescent="0.2">
      <c r="D356" s="2"/>
      <c r="E356" s="17"/>
      <c r="F356" s="2"/>
      <c r="L356" s="45"/>
      <c r="Q356" s="45"/>
      <c r="Z356" s="45"/>
      <c r="AE356" s="73"/>
      <c r="AF356" s="73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4:63" x14ac:dyDescent="0.2">
      <c r="D357" s="2"/>
      <c r="E357" s="17"/>
      <c r="F357" s="2"/>
      <c r="L357" s="45"/>
      <c r="Q357" s="45"/>
      <c r="Z357" s="45"/>
      <c r="AE357" s="73"/>
      <c r="AF357" s="73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4:63" x14ac:dyDescent="0.2">
      <c r="D358" s="2"/>
      <c r="E358" s="17"/>
      <c r="F358" s="2"/>
      <c r="L358" s="45"/>
      <c r="Q358" s="45"/>
      <c r="Z358" s="45"/>
      <c r="AE358" s="73"/>
      <c r="AF358" s="73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4:63" x14ac:dyDescent="0.2">
      <c r="D359" s="2"/>
      <c r="E359" s="17"/>
      <c r="F359" s="2"/>
      <c r="L359" s="45"/>
      <c r="Q359" s="45"/>
      <c r="Z359" s="45"/>
      <c r="AE359" s="73"/>
      <c r="AF359" s="73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4:63" x14ac:dyDescent="0.2">
      <c r="D360" s="2"/>
      <c r="E360" s="17"/>
      <c r="F360" s="2"/>
      <c r="L360" s="45"/>
      <c r="Q360" s="45"/>
      <c r="Z360" s="45"/>
      <c r="AE360" s="73"/>
      <c r="AF360" s="73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4:63" x14ac:dyDescent="0.2">
      <c r="D361" s="2"/>
      <c r="E361" s="17"/>
      <c r="F361" s="2"/>
      <c r="L361" s="45"/>
      <c r="Q361" s="45"/>
      <c r="Z361" s="45"/>
      <c r="AE361" s="73"/>
      <c r="AF361" s="73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4:63" x14ac:dyDescent="0.2">
      <c r="D362" s="2"/>
      <c r="E362" s="17"/>
      <c r="F362" s="2"/>
      <c r="L362" s="45"/>
      <c r="Q362" s="45"/>
      <c r="Z362" s="45"/>
      <c r="AE362" s="73"/>
      <c r="AF362" s="73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4:63" x14ac:dyDescent="0.2">
      <c r="D363" s="2"/>
      <c r="E363" s="17"/>
      <c r="F363" s="2"/>
      <c r="L363" s="45"/>
      <c r="Q363" s="45"/>
      <c r="Z363" s="45"/>
      <c r="AE363" s="73"/>
      <c r="AF363" s="73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4:63" x14ac:dyDescent="0.2">
      <c r="D364" s="2"/>
      <c r="E364" s="17"/>
      <c r="F364" s="2"/>
      <c r="L364" s="45"/>
      <c r="Q364" s="45"/>
      <c r="Z364" s="45"/>
      <c r="AE364" s="73"/>
      <c r="AF364" s="73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4:63" x14ac:dyDescent="0.2">
      <c r="D365" s="2"/>
      <c r="E365" s="17"/>
      <c r="F365" s="2"/>
      <c r="L365" s="45"/>
      <c r="Q365" s="45"/>
      <c r="Z365" s="45"/>
      <c r="AE365" s="73"/>
      <c r="AF365" s="73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</row>
    <row r="366" spans="4:63" x14ac:dyDescent="0.2">
      <c r="D366" s="2"/>
      <c r="E366" s="17"/>
      <c r="F366" s="2"/>
      <c r="L366" s="45"/>
      <c r="Q366" s="45"/>
      <c r="Z366" s="45"/>
      <c r="AE366" s="73"/>
      <c r="AF366" s="73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</row>
    <row r="367" spans="4:63" x14ac:dyDescent="0.2">
      <c r="D367" s="2"/>
      <c r="E367" s="17"/>
      <c r="F367" s="2"/>
      <c r="L367" s="45"/>
      <c r="Q367" s="45"/>
      <c r="Z367" s="45"/>
      <c r="AE367" s="73"/>
      <c r="AF367" s="73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</row>
    <row r="368" spans="4:63" x14ac:dyDescent="0.2">
      <c r="D368" s="2"/>
      <c r="E368" s="17"/>
      <c r="F368" s="2"/>
      <c r="L368" s="45"/>
      <c r="Q368" s="45"/>
      <c r="Z368" s="45"/>
      <c r="AE368" s="73"/>
      <c r="AF368" s="73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</row>
    <row r="369" spans="4:63" x14ac:dyDescent="0.2">
      <c r="D369" s="2"/>
      <c r="E369" s="17"/>
      <c r="F369" s="2"/>
      <c r="L369" s="45"/>
      <c r="Q369" s="45"/>
      <c r="Z369" s="45"/>
      <c r="AE369" s="73"/>
      <c r="AF369" s="73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4:63" x14ac:dyDescent="0.2">
      <c r="D370" s="2"/>
      <c r="E370" s="17"/>
      <c r="F370" s="2"/>
      <c r="L370" s="45"/>
      <c r="Q370" s="45"/>
      <c r="Z370" s="45"/>
      <c r="AE370" s="73"/>
      <c r="AF370" s="73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</row>
    <row r="371" spans="4:63" x14ac:dyDescent="0.2">
      <c r="D371" s="2"/>
      <c r="E371" s="17"/>
      <c r="F371" s="2"/>
      <c r="L371" s="45"/>
      <c r="Q371" s="45"/>
      <c r="Z371" s="45"/>
      <c r="AE371" s="73"/>
      <c r="AF371" s="73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</row>
    <row r="372" spans="4:63" x14ac:dyDescent="0.2">
      <c r="D372" s="2"/>
      <c r="E372" s="17"/>
      <c r="F372" s="2"/>
      <c r="L372" s="45"/>
      <c r="Q372" s="45"/>
      <c r="Z372" s="45"/>
      <c r="AE372" s="73"/>
      <c r="AF372" s="73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</row>
    <row r="373" spans="4:63" x14ac:dyDescent="0.2">
      <c r="D373" s="2"/>
      <c r="E373" s="17"/>
      <c r="F373" s="2"/>
      <c r="L373" s="45"/>
      <c r="Q373" s="45"/>
      <c r="Z373" s="45"/>
      <c r="AE373" s="73"/>
      <c r="AF373" s="73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</row>
    <row r="374" spans="4:63" x14ac:dyDescent="0.2">
      <c r="D374" s="2"/>
      <c r="E374" s="17"/>
      <c r="F374" s="2"/>
      <c r="L374" s="45"/>
      <c r="Q374" s="45"/>
      <c r="Z374" s="45"/>
      <c r="AE374" s="73"/>
      <c r="AF374" s="73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</row>
    <row r="375" spans="4:63" x14ac:dyDescent="0.2">
      <c r="D375" s="2"/>
      <c r="E375" s="17"/>
      <c r="F375" s="2"/>
      <c r="L375" s="45"/>
      <c r="Q375" s="45"/>
      <c r="Z375" s="45"/>
      <c r="AE375" s="73"/>
      <c r="AF375" s="73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</row>
    <row r="376" spans="4:63" x14ac:dyDescent="0.2">
      <c r="D376" s="2"/>
      <c r="E376" s="17"/>
      <c r="F376" s="2"/>
      <c r="L376" s="45"/>
      <c r="Q376" s="45"/>
      <c r="Z376" s="45"/>
      <c r="AE376" s="73"/>
      <c r="AF376" s="73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</row>
    <row r="377" spans="4:63" x14ac:dyDescent="0.2">
      <c r="D377" s="2"/>
      <c r="E377" s="17"/>
      <c r="F377" s="2"/>
      <c r="L377" s="45"/>
      <c r="Q377" s="45"/>
      <c r="Z377" s="45"/>
      <c r="AE377" s="73"/>
      <c r="AF377" s="73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</row>
    <row r="378" spans="4:63" x14ac:dyDescent="0.2">
      <c r="D378" s="2"/>
      <c r="E378" s="17"/>
      <c r="F378" s="2"/>
      <c r="L378" s="45"/>
      <c r="Q378" s="45"/>
      <c r="Z378" s="45"/>
      <c r="AE378" s="73"/>
      <c r="AF378" s="73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</row>
    <row r="379" spans="4:63" x14ac:dyDescent="0.2">
      <c r="D379" s="2"/>
      <c r="E379" s="17"/>
      <c r="F379" s="2"/>
      <c r="L379" s="45"/>
      <c r="Q379" s="45"/>
      <c r="Z379" s="45"/>
      <c r="AE379" s="73"/>
      <c r="AF379" s="73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</row>
    <row r="380" spans="4:63" x14ac:dyDescent="0.2">
      <c r="D380" s="2"/>
      <c r="E380" s="17"/>
      <c r="F380" s="2"/>
      <c r="L380" s="45"/>
      <c r="Q380" s="45"/>
      <c r="Z380" s="45"/>
      <c r="AE380" s="73"/>
      <c r="AF380" s="73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</row>
    <row r="381" spans="4:63" x14ac:dyDescent="0.2">
      <c r="D381" s="2"/>
      <c r="E381" s="17"/>
      <c r="F381" s="2"/>
      <c r="L381" s="45"/>
      <c r="Q381" s="45"/>
      <c r="Z381" s="45"/>
      <c r="AE381" s="73"/>
      <c r="AF381" s="73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</row>
    <row r="382" spans="4:63" x14ac:dyDescent="0.2">
      <c r="D382" s="2"/>
      <c r="E382" s="17"/>
      <c r="F382" s="2"/>
      <c r="L382" s="45"/>
      <c r="Q382" s="45"/>
      <c r="Z382" s="45"/>
      <c r="AE382" s="73"/>
      <c r="AF382" s="73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</row>
    <row r="383" spans="4:63" x14ac:dyDescent="0.2">
      <c r="D383" s="2"/>
      <c r="E383" s="17"/>
      <c r="F383" s="2"/>
      <c r="L383" s="45"/>
      <c r="Q383" s="45"/>
      <c r="Z383" s="45"/>
      <c r="AE383" s="73"/>
      <c r="AF383" s="73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4:63" x14ac:dyDescent="0.2">
      <c r="D384" s="2"/>
      <c r="E384" s="17"/>
      <c r="F384" s="2"/>
      <c r="L384" s="45"/>
      <c r="Q384" s="45"/>
      <c r="Z384" s="45"/>
      <c r="AE384" s="73"/>
      <c r="AF384" s="73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</row>
    <row r="385" spans="4:63" x14ac:dyDescent="0.2">
      <c r="D385" s="2"/>
      <c r="E385" s="17"/>
      <c r="F385" s="2"/>
      <c r="L385" s="45"/>
      <c r="Q385" s="45"/>
      <c r="Z385" s="45"/>
      <c r="AE385" s="73"/>
      <c r="AF385" s="73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</row>
    <row r="386" spans="4:63" x14ac:dyDescent="0.2">
      <c r="D386" s="2"/>
      <c r="E386" s="17"/>
      <c r="F386" s="2"/>
      <c r="L386" s="45"/>
      <c r="Q386" s="45"/>
      <c r="Z386" s="45"/>
      <c r="AE386" s="73"/>
      <c r="AF386" s="73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</row>
    <row r="387" spans="4:63" x14ac:dyDescent="0.2">
      <c r="D387" s="2"/>
      <c r="E387" s="17"/>
      <c r="F387" s="2"/>
      <c r="L387" s="45"/>
      <c r="Q387" s="45"/>
      <c r="Z387" s="45"/>
      <c r="AE387" s="73"/>
      <c r="AF387" s="73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</row>
    <row r="388" spans="4:63" x14ac:dyDescent="0.2">
      <c r="D388" s="2"/>
      <c r="E388" s="17"/>
      <c r="F388" s="2"/>
      <c r="L388" s="45"/>
      <c r="Q388" s="45"/>
      <c r="Z388" s="45"/>
      <c r="AE388" s="73"/>
      <c r="AF388" s="73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</row>
    <row r="389" spans="4:63" x14ac:dyDescent="0.2">
      <c r="D389" s="2"/>
      <c r="E389" s="17"/>
      <c r="F389" s="2"/>
      <c r="L389" s="45"/>
      <c r="Q389" s="45"/>
      <c r="Z389" s="45"/>
      <c r="AE389" s="73"/>
      <c r="AF389" s="73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</row>
    <row r="390" spans="4:63" x14ac:dyDescent="0.2">
      <c r="D390" s="2"/>
      <c r="E390" s="17"/>
      <c r="F390" s="2"/>
      <c r="L390" s="45"/>
      <c r="Q390" s="45"/>
      <c r="Z390" s="45"/>
      <c r="AE390" s="73"/>
      <c r="AF390" s="73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</row>
    <row r="391" spans="4:63" x14ac:dyDescent="0.2">
      <c r="D391" s="2"/>
      <c r="E391" s="17"/>
      <c r="F391" s="2"/>
      <c r="L391" s="45"/>
      <c r="Q391" s="45"/>
      <c r="Z391" s="45"/>
      <c r="AE391" s="73"/>
      <c r="AF391" s="73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</row>
    <row r="392" spans="4:63" x14ac:dyDescent="0.2">
      <c r="D392" s="2"/>
      <c r="E392" s="17"/>
      <c r="F392" s="2"/>
      <c r="L392" s="45"/>
      <c r="Q392" s="45"/>
      <c r="Z392" s="45"/>
      <c r="AE392" s="73"/>
      <c r="AF392" s="73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</row>
    <row r="393" spans="4:63" x14ac:dyDescent="0.2">
      <c r="D393" s="2"/>
      <c r="E393" s="17"/>
      <c r="F393" s="2"/>
      <c r="L393" s="45"/>
      <c r="Q393" s="45"/>
      <c r="Z393" s="45"/>
      <c r="AE393" s="73"/>
      <c r="AF393" s="73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</row>
    <row r="394" spans="4:63" x14ac:dyDescent="0.2">
      <c r="D394" s="2"/>
      <c r="E394" s="17"/>
      <c r="F394" s="2"/>
      <c r="L394" s="45"/>
      <c r="Q394" s="45"/>
      <c r="Z394" s="45"/>
      <c r="AE394" s="73"/>
      <c r="AF394" s="73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</row>
    <row r="395" spans="4:63" x14ac:dyDescent="0.2">
      <c r="D395" s="2"/>
      <c r="E395" s="17"/>
      <c r="F395" s="2"/>
      <c r="L395" s="45"/>
      <c r="Q395" s="45"/>
      <c r="Z395" s="45"/>
      <c r="AE395" s="73"/>
      <c r="AF395" s="73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</row>
    <row r="396" spans="4:63" x14ac:dyDescent="0.2">
      <c r="D396" s="2"/>
      <c r="E396" s="17"/>
      <c r="F396" s="2"/>
      <c r="L396" s="45"/>
      <c r="Q396" s="45"/>
      <c r="Z396" s="45"/>
      <c r="AE396" s="73"/>
      <c r="AF396" s="73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4:63" x14ac:dyDescent="0.2">
      <c r="D397" s="2"/>
      <c r="E397" s="17"/>
      <c r="F397" s="2"/>
      <c r="L397" s="45"/>
      <c r="Q397" s="45"/>
      <c r="Z397" s="45"/>
      <c r="AE397" s="73"/>
      <c r="AF397" s="73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4:63" x14ac:dyDescent="0.2">
      <c r="D398" s="2"/>
      <c r="E398" s="17"/>
      <c r="F398" s="2"/>
      <c r="L398" s="45"/>
      <c r="Q398" s="45"/>
      <c r="Z398" s="45"/>
      <c r="AE398" s="73"/>
      <c r="AF398" s="73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4:63" x14ac:dyDescent="0.2">
      <c r="D399" s="2"/>
      <c r="E399" s="17"/>
      <c r="F399" s="2"/>
      <c r="L399" s="45"/>
      <c r="Q399" s="45"/>
      <c r="Z399" s="45"/>
      <c r="AE399" s="73"/>
      <c r="AF399" s="73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4:63" x14ac:dyDescent="0.2">
      <c r="D400" s="2"/>
      <c r="E400" s="17"/>
      <c r="F400" s="2"/>
      <c r="L400" s="45"/>
      <c r="Q400" s="45"/>
      <c r="Z400" s="45"/>
      <c r="AE400" s="73"/>
      <c r="AF400" s="73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4:63" x14ac:dyDescent="0.2">
      <c r="D401" s="2"/>
      <c r="E401" s="17"/>
      <c r="F401" s="2"/>
      <c r="L401" s="45"/>
      <c r="Q401" s="45"/>
      <c r="Z401" s="45"/>
      <c r="AE401" s="73"/>
      <c r="AF401" s="73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4:63" x14ac:dyDescent="0.2">
      <c r="D402" s="2"/>
      <c r="E402" s="17"/>
      <c r="F402" s="2"/>
      <c r="L402" s="45"/>
      <c r="Q402" s="45"/>
      <c r="Z402" s="45"/>
      <c r="AE402" s="73"/>
      <c r="AF402" s="73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4:63" x14ac:dyDescent="0.2">
      <c r="D403" s="2"/>
      <c r="E403" s="17"/>
      <c r="F403" s="2"/>
      <c r="L403" s="45"/>
      <c r="Q403" s="45"/>
      <c r="Z403" s="45"/>
      <c r="AE403" s="73"/>
      <c r="AF403" s="73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4:63" x14ac:dyDescent="0.2">
      <c r="D404" s="2"/>
      <c r="E404" s="17"/>
      <c r="F404" s="2"/>
      <c r="L404" s="45"/>
      <c r="Q404" s="45"/>
      <c r="Z404" s="45"/>
      <c r="AE404" s="73"/>
      <c r="AF404" s="73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4:63" x14ac:dyDescent="0.2">
      <c r="D405" s="2"/>
      <c r="E405" s="17"/>
      <c r="F405" s="2"/>
      <c r="L405" s="45"/>
      <c r="Q405" s="45"/>
      <c r="Z405" s="45"/>
      <c r="AE405" s="73"/>
      <c r="AF405" s="73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4:63" x14ac:dyDescent="0.2">
      <c r="D406" s="2"/>
      <c r="E406" s="17"/>
      <c r="F406" s="2"/>
      <c r="L406" s="45"/>
      <c r="Q406" s="45"/>
      <c r="Z406" s="45"/>
      <c r="AE406" s="73"/>
      <c r="AF406" s="73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4:63" x14ac:dyDescent="0.2">
      <c r="D407" s="2"/>
      <c r="E407" s="17"/>
      <c r="F407" s="2"/>
      <c r="L407" s="45"/>
      <c r="Q407" s="45"/>
      <c r="Z407" s="45"/>
      <c r="AE407" s="73"/>
      <c r="AF407" s="73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4:63" x14ac:dyDescent="0.2">
      <c r="D408" s="2"/>
      <c r="E408" s="17"/>
      <c r="F408" s="2"/>
      <c r="L408" s="45"/>
      <c r="Q408" s="45"/>
      <c r="Z408" s="45"/>
      <c r="AE408" s="73"/>
      <c r="AF408" s="73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4:63" x14ac:dyDescent="0.2">
      <c r="D409" s="2"/>
      <c r="E409" s="17"/>
      <c r="F409" s="2"/>
      <c r="L409" s="45"/>
      <c r="Q409" s="45"/>
      <c r="Z409" s="45"/>
      <c r="AE409" s="73"/>
      <c r="AF409" s="73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4:63" x14ac:dyDescent="0.2">
      <c r="D410" s="2"/>
      <c r="E410" s="17"/>
      <c r="F410" s="2"/>
      <c r="L410" s="45"/>
      <c r="Q410" s="45"/>
      <c r="Z410" s="45"/>
      <c r="AE410" s="73"/>
      <c r="AF410" s="73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4:63" x14ac:dyDescent="0.2">
      <c r="D411" s="2"/>
      <c r="E411" s="17"/>
      <c r="F411" s="2"/>
      <c r="L411" s="45"/>
      <c r="Q411" s="45"/>
      <c r="Z411" s="45"/>
      <c r="AE411" s="73"/>
      <c r="AF411" s="73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4:63" x14ac:dyDescent="0.2">
      <c r="D412" s="2"/>
      <c r="E412" s="17"/>
      <c r="F412" s="2"/>
      <c r="L412" s="45"/>
      <c r="Q412" s="45"/>
      <c r="Z412" s="45"/>
      <c r="AE412" s="73"/>
      <c r="AF412" s="73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4:63" x14ac:dyDescent="0.2">
      <c r="D413" s="2"/>
      <c r="E413" s="17"/>
      <c r="F413" s="2"/>
      <c r="L413" s="45"/>
      <c r="Q413" s="45"/>
      <c r="Z413" s="45"/>
      <c r="AE413" s="73"/>
      <c r="AF413" s="73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4:63" x14ac:dyDescent="0.2">
      <c r="D414" s="2"/>
      <c r="E414" s="17"/>
      <c r="F414" s="2"/>
      <c r="L414" s="45"/>
      <c r="Q414" s="45"/>
      <c r="Z414" s="45"/>
      <c r="AE414" s="73"/>
      <c r="AF414" s="73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4:63" x14ac:dyDescent="0.2">
      <c r="D415" s="2"/>
      <c r="E415" s="17"/>
      <c r="F415" s="2"/>
      <c r="L415" s="45"/>
      <c r="Q415" s="45"/>
      <c r="Z415" s="45"/>
      <c r="AE415" s="73"/>
      <c r="AF415" s="73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4:63" x14ac:dyDescent="0.2">
      <c r="D416" s="2"/>
      <c r="E416" s="17"/>
      <c r="F416" s="2"/>
      <c r="L416" s="45"/>
      <c r="Q416" s="45"/>
      <c r="Z416" s="45"/>
      <c r="AE416" s="73"/>
      <c r="AF416" s="73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4:63" x14ac:dyDescent="0.2">
      <c r="D417" s="2"/>
      <c r="E417" s="17"/>
      <c r="F417" s="2"/>
      <c r="L417" s="45"/>
      <c r="Q417" s="45"/>
      <c r="Z417" s="45"/>
      <c r="AE417" s="73"/>
      <c r="AF417" s="73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4:63" x14ac:dyDescent="0.2">
      <c r="D418" s="2"/>
      <c r="E418" s="17"/>
      <c r="F418" s="2"/>
      <c r="L418" s="45"/>
      <c r="Q418" s="45"/>
      <c r="Z418" s="45"/>
      <c r="AE418" s="73"/>
      <c r="AF418" s="73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4:63" x14ac:dyDescent="0.2">
      <c r="D419" s="2"/>
      <c r="E419" s="17"/>
      <c r="F419" s="2"/>
      <c r="L419" s="45"/>
      <c r="Q419" s="45"/>
      <c r="Z419" s="45"/>
      <c r="AE419" s="73"/>
      <c r="AF419" s="73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4:63" x14ac:dyDescent="0.2">
      <c r="D420" s="2"/>
      <c r="E420" s="17"/>
      <c r="F420" s="2"/>
      <c r="L420" s="45"/>
      <c r="Q420" s="45"/>
      <c r="Z420" s="45"/>
      <c r="AE420" s="73"/>
      <c r="AF420" s="73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4:63" x14ac:dyDescent="0.2">
      <c r="D421" s="2"/>
      <c r="E421" s="17"/>
      <c r="F421" s="2"/>
      <c r="L421" s="45"/>
      <c r="Q421" s="45"/>
      <c r="Z421" s="45"/>
      <c r="AE421" s="73"/>
      <c r="AF421" s="73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4:63" x14ac:dyDescent="0.2">
      <c r="D422" s="2"/>
      <c r="E422" s="17"/>
      <c r="F422" s="2"/>
      <c r="L422" s="45"/>
      <c r="Q422" s="45"/>
      <c r="Z422" s="45"/>
      <c r="AE422" s="73"/>
      <c r="AF422" s="73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4:63" x14ac:dyDescent="0.2">
      <c r="D423" s="2"/>
      <c r="E423" s="17"/>
      <c r="F423" s="2"/>
      <c r="L423" s="45"/>
      <c r="Q423" s="45"/>
      <c r="Z423" s="45"/>
      <c r="AE423" s="73"/>
      <c r="AF423" s="73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4:63" x14ac:dyDescent="0.2">
      <c r="D424" s="2"/>
      <c r="E424" s="17"/>
      <c r="F424" s="2"/>
      <c r="L424" s="45"/>
      <c r="Q424" s="45"/>
      <c r="Z424" s="45"/>
      <c r="AE424" s="73"/>
      <c r="AF424" s="73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4:63" x14ac:dyDescent="0.2">
      <c r="D425" s="2"/>
      <c r="E425" s="17"/>
      <c r="F425" s="2"/>
      <c r="L425" s="45"/>
      <c r="Q425" s="45"/>
      <c r="Z425" s="45"/>
      <c r="AE425" s="73"/>
      <c r="AF425" s="73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4:63" x14ac:dyDescent="0.2">
      <c r="D426" s="2"/>
      <c r="E426" s="17"/>
      <c r="F426" s="2"/>
      <c r="L426" s="45"/>
      <c r="Q426" s="45"/>
      <c r="Z426" s="45"/>
      <c r="AE426" s="73"/>
      <c r="AF426" s="73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4:63" x14ac:dyDescent="0.2">
      <c r="D427" s="2"/>
      <c r="E427" s="17"/>
      <c r="F427" s="2"/>
      <c r="L427" s="45"/>
      <c r="Q427" s="45"/>
      <c r="Z427" s="45"/>
      <c r="AE427" s="73"/>
      <c r="AF427" s="73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4:63" x14ac:dyDescent="0.2">
      <c r="D428" s="2"/>
      <c r="E428" s="17"/>
      <c r="F428" s="2"/>
      <c r="L428" s="45"/>
      <c r="Q428" s="45"/>
      <c r="Z428" s="45"/>
      <c r="AE428" s="73"/>
      <c r="AF428" s="73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4:63" x14ac:dyDescent="0.2">
      <c r="D429" s="2"/>
      <c r="E429" s="17"/>
      <c r="F429" s="2"/>
      <c r="L429" s="45"/>
      <c r="Q429" s="45"/>
      <c r="Z429" s="45"/>
      <c r="AE429" s="73"/>
      <c r="AF429" s="73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4:63" x14ac:dyDescent="0.2">
      <c r="D430" s="2"/>
      <c r="E430" s="17"/>
      <c r="F430" s="2"/>
      <c r="L430" s="45"/>
      <c r="Q430" s="45"/>
      <c r="Z430" s="45"/>
      <c r="AE430" s="73"/>
      <c r="AF430" s="73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4:63" x14ac:dyDescent="0.2">
      <c r="D431" s="2"/>
      <c r="E431" s="17"/>
      <c r="F431" s="2"/>
      <c r="L431" s="45"/>
      <c r="Q431" s="45"/>
      <c r="Z431" s="45"/>
      <c r="AE431" s="73"/>
      <c r="AF431" s="73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4:63" x14ac:dyDescent="0.2">
      <c r="D432" s="2"/>
      <c r="E432" s="17"/>
      <c r="F432" s="2"/>
      <c r="L432" s="45"/>
      <c r="Q432" s="45"/>
      <c r="Z432" s="45"/>
      <c r="AE432" s="73"/>
      <c r="AF432" s="73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4:63" x14ac:dyDescent="0.2">
      <c r="D433" s="2"/>
      <c r="E433" s="17"/>
      <c r="F433" s="2"/>
      <c r="L433" s="45"/>
      <c r="Q433" s="45"/>
      <c r="Z433" s="45"/>
      <c r="AE433" s="73"/>
      <c r="AF433" s="73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4:63" x14ac:dyDescent="0.2">
      <c r="D434" s="2"/>
      <c r="E434" s="17"/>
      <c r="F434" s="2"/>
      <c r="L434" s="45"/>
      <c r="Q434" s="45"/>
      <c r="Z434" s="45"/>
      <c r="AE434" s="73"/>
      <c r="AF434" s="73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4:63" x14ac:dyDescent="0.2">
      <c r="D435" s="2"/>
      <c r="E435" s="17"/>
      <c r="F435" s="2"/>
      <c r="L435" s="45"/>
      <c r="Q435" s="45"/>
      <c r="Z435" s="45"/>
      <c r="AE435" s="73"/>
      <c r="AF435" s="73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4:63" x14ac:dyDescent="0.2">
      <c r="D436" s="2"/>
      <c r="E436" s="17"/>
      <c r="F436" s="2"/>
      <c r="L436" s="45"/>
      <c r="Q436" s="45"/>
      <c r="Z436" s="45"/>
      <c r="AE436" s="73"/>
      <c r="AF436" s="73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4:63" x14ac:dyDescent="0.2">
      <c r="D437" s="2"/>
      <c r="E437" s="17"/>
      <c r="F437" s="2"/>
      <c r="L437" s="45"/>
      <c r="Q437" s="45"/>
      <c r="Z437" s="45"/>
      <c r="AE437" s="73"/>
      <c r="AF437" s="73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4:63" x14ac:dyDescent="0.2">
      <c r="D438" s="2"/>
      <c r="E438" s="17"/>
      <c r="F438" s="2"/>
      <c r="L438" s="45"/>
      <c r="Q438" s="45"/>
      <c r="Z438" s="45"/>
      <c r="AE438" s="73"/>
      <c r="AF438" s="73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4:63" x14ac:dyDescent="0.2">
      <c r="D439" s="2"/>
      <c r="E439" s="17"/>
      <c r="F439" s="2"/>
      <c r="L439" s="45"/>
      <c r="Q439" s="45"/>
      <c r="Z439" s="45"/>
      <c r="AE439" s="73"/>
      <c r="AF439" s="73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4:63" x14ac:dyDescent="0.2">
      <c r="D440" s="2"/>
      <c r="E440" s="17"/>
      <c r="F440" s="2"/>
      <c r="L440" s="45"/>
      <c r="Q440" s="45"/>
      <c r="Z440" s="45"/>
      <c r="AE440" s="73"/>
      <c r="AF440" s="73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4:63" x14ac:dyDescent="0.2">
      <c r="D441" s="2"/>
      <c r="E441" s="17"/>
      <c r="F441" s="2"/>
      <c r="L441" s="45"/>
      <c r="Q441" s="45"/>
      <c r="Z441" s="45"/>
      <c r="AE441" s="73"/>
      <c r="AF441" s="73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4:63" x14ac:dyDescent="0.2">
      <c r="D442" s="2"/>
      <c r="E442" s="17"/>
      <c r="F442" s="2"/>
      <c r="L442" s="45"/>
      <c r="Q442" s="45"/>
      <c r="Z442" s="45"/>
      <c r="AE442" s="73"/>
      <c r="AF442" s="73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4:63" x14ac:dyDescent="0.2">
      <c r="D443" s="2"/>
      <c r="E443" s="17"/>
      <c r="F443" s="2"/>
      <c r="L443" s="45"/>
      <c r="Q443" s="45"/>
      <c r="Z443" s="45"/>
      <c r="AE443" s="73"/>
      <c r="AF443" s="73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4:63" x14ac:dyDescent="0.2">
      <c r="D444" s="2"/>
      <c r="E444" s="17"/>
      <c r="F444" s="2"/>
      <c r="L444" s="45"/>
      <c r="Q444" s="45"/>
      <c r="Z444" s="45"/>
      <c r="AE444" s="73"/>
      <c r="AF444" s="73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4:63" x14ac:dyDescent="0.2">
      <c r="D445" s="2"/>
      <c r="E445" s="17"/>
      <c r="F445" s="2"/>
      <c r="L445" s="45"/>
      <c r="Q445" s="45"/>
      <c r="Z445" s="45"/>
      <c r="AE445" s="73"/>
      <c r="AF445" s="73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4:63" x14ac:dyDescent="0.2">
      <c r="D446" s="2"/>
      <c r="E446" s="17"/>
      <c r="F446" s="2"/>
      <c r="L446" s="45"/>
      <c r="Q446" s="45"/>
      <c r="Z446" s="45"/>
      <c r="AE446" s="73"/>
      <c r="AF446" s="73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4:63" x14ac:dyDescent="0.2">
      <c r="D447" s="2"/>
      <c r="E447" s="17"/>
      <c r="F447" s="2"/>
      <c r="L447" s="45"/>
      <c r="Q447" s="45"/>
      <c r="Z447" s="45"/>
      <c r="AE447" s="73"/>
      <c r="AF447" s="73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4:63" x14ac:dyDescent="0.2">
      <c r="D448" s="2"/>
      <c r="E448" s="17"/>
      <c r="F448" s="2"/>
      <c r="L448" s="45"/>
      <c r="Q448" s="45"/>
      <c r="Z448" s="45"/>
      <c r="AE448" s="73"/>
      <c r="AF448" s="73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4:63" x14ac:dyDescent="0.2">
      <c r="D449" s="2"/>
      <c r="E449" s="17"/>
      <c r="F449" s="2"/>
      <c r="L449" s="45"/>
      <c r="Q449" s="45"/>
      <c r="Z449" s="45"/>
      <c r="AE449" s="73"/>
      <c r="AF449" s="73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4:63" x14ac:dyDescent="0.2">
      <c r="D450" s="2"/>
      <c r="E450" s="17"/>
      <c r="F450" s="2"/>
      <c r="L450" s="45"/>
      <c r="Q450" s="45"/>
      <c r="Z450" s="45"/>
      <c r="AE450" s="73"/>
      <c r="AF450" s="73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4:63" x14ac:dyDescent="0.2">
      <c r="D451" s="2"/>
      <c r="E451" s="17"/>
      <c r="F451" s="2"/>
      <c r="L451" s="45"/>
      <c r="Q451" s="45"/>
      <c r="Z451" s="45"/>
      <c r="AE451" s="73"/>
      <c r="AF451" s="73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4:63" x14ac:dyDescent="0.2">
      <c r="D452" s="2"/>
      <c r="E452" s="17"/>
      <c r="F452" s="2"/>
      <c r="L452" s="45"/>
      <c r="Q452" s="45"/>
      <c r="Z452" s="45"/>
      <c r="AE452" s="73"/>
      <c r="AF452" s="73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4:63" x14ac:dyDescent="0.2">
      <c r="D453" s="2"/>
      <c r="E453" s="17"/>
      <c r="F453" s="2"/>
      <c r="L453" s="45"/>
      <c r="Q453" s="45"/>
      <c r="Z453" s="45"/>
      <c r="AE453" s="73"/>
      <c r="AF453" s="73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4:63" x14ac:dyDescent="0.2">
      <c r="D454" s="2"/>
      <c r="E454" s="17"/>
      <c r="F454" s="2"/>
      <c r="L454" s="45"/>
      <c r="Q454" s="45"/>
      <c r="Z454" s="45"/>
      <c r="AE454" s="73"/>
      <c r="AF454" s="73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4:63" x14ac:dyDescent="0.2">
      <c r="D455" s="2"/>
      <c r="E455" s="17"/>
      <c r="F455" s="2"/>
      <c r="L455" s="45"/>
      <c r="Q455" s="45"/>
      <c r="Z455" s="45"/>
      <c r="AE455" s="73"/>
      <c r="AF455" s="73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4:63" x14ac:dyDescent="0.2">
      <c r="D456" s="2"/>
      <c r="E456" s="17"/>
      <c r="F456" s="2"/>
      <c r="L456" s="45"/>
      <c r="Q456" s="45"/>
      <c r="Z456" s="45"/>
      <c r="AE456" s="73"/>
      <c r="AF456" s="73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4:63" x14ac:dyDescent="0.2">
      <c r="D457" s="2"/>
      <c r="E457" s="17"/>
      <c r="F457" s="2"/>
      <c r="L457" s="45"/>
      <c r="Q457" s="45"/>
      <c r="Z457" s="45"/>
      <c r="AE457" s="73"/>
      <c r="AF457" s="73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4:63" x14ac:dyDescent="0.2">
      <c r="D458" s="2"/>
      <c r="E458" s="17"/>
      <c r="F458" s="2"/>
      <c r="L458" s="45"/>
      <c r="Q458" s="45"/>
      <c r="Z458" s="45"/>
      <c r="AE458" s="73"/>
      <c r="AF458" s="73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4:63" x14ac:dyDescent="0.2">
      <c r="D459" s="2"/>
      <c r="E459" s="17"/>
      <c r="F459" s="2"/>
      <c r="L459" s="45"/>
      <c r="Q459" s="45"/>
      <c r="Z459" s="45"/>
      <c r="AE459" s="73"/>
      <c r="AF459" s="73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4:63" x14ac:dyDescent="0.2">
      <c r="D460" s="2"/>
      <c r="E460" s="17"/>
      <c r="F460" s="2"/>
      <c r="L460" s="45"/>
      <c r="Q460" s="45"/>
      <c r="Z460" s="45"/>
      <c r="AE460" s="73"/>
      <c r="AF460" s="73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4:63" x14ac:dyDescent="0.2">
      <c r="D461" s="2"/>
      <c r="E461" s="17"/>
      <c r="F461" s="2"/>
      <c r="L461" s="45"/>
      <c r="Q461" s="45"/>
      <c r="Z461" s="45"/>
      <c r="AE461" s="73"/>
      <c r="AF461" s="73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4:63" x14ac:dyDescent="0.2">
      <c r="D462" s="2"/>
      <c r="E462" s="17"/>
      <c r="F462" s="2"/>
      <c r="L462" s="45"/>
      <c r="Q462" s="45"/>
      <c r="Z462" s="45"/>
      <c r="AE462" s="73"/>
      <c r="AF462" s="73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4:63" x14ac:dyDescent="0.2">
      <c r="D463" s="2"/>
      <c r="E463" s="17"/>
      <c r="F463" s="2"/>
      <c r="L463" s="45"/>
      <c r="Q463" s="45"/>
      <c r="Z463" s="45"/>
      <c r="AE463" s="73"/>
      <c r="AF463" s="73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4:63" x14ac:dyDescent="0.2">
      <c r="D464" s="2"/>
      <c r="E464" s="17"/>
      <c r="F464" s="2"/>
      <c r="L464" s="45"/>
      <c r="Q464" s="45"/>
      <c r="Z464" s="45"/>
      <c r="AE464" s="73"/>
      <c r="AF464" s="73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4:63" x14ac:dyDescent="0.2">
      <c r="D465" s="2"/>
      <c r="E465" s="17"/>
      <c r="F465" s="2"/>
      <c r="L465" s="45"/>
      <c r="Q465" s="45"/>
      <c r="Z465" s="45"/>
      <c r="AE465" s="73"/>
      <c r="AF465" s="73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4:63" x14ac:dyDescent="0.2">
      <c r="D466" s="2"/>
      <c r="E466" s="17"/>
      <c r="F466" s="2"/>
      <c r="L466" s="45"/>
      <c r="Q466" s="45"/>
      <c r="Z466" s="45"/>
      <c r="AE466" s="73"/>
      <c r="AF466" s="73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4:63" x14ac:dyDescent="0.2">
      <c r="D467" s="2"/>
      <c r="E467" s="17"/>
      <c r="F467" s="2"/>
      <c r="L467" s="45"/>
      <c r="Q467" s="45"/>
      <c r="Z467" s="45"/>
      <c r="AE467" s="73"/>
      <c r="AF467" s="73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4:63" x14ac:dyDescent="0.2">
      <c r="D468" s="2"/>
      <c r="E468" s="17"/>
      <c r="F468" s="2"/>
      <c r="L468" s="45"/>
      <c r="Q468" s="45"/>
      <c r="Z468" s="45"/>
      <c r="AE468" s="73"/>
      <c r="AF468" s="73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4:63" x14ac:dyDescent="0.2">
      <c r="D469" s="2"/>
      <c r="E469" s="17"/>
      <c r="F469" s="2"/>
      <c r="L469" s="45"/>
      <c r="Q469" s="45"/>
      <c r="Z469" s="45"/>
      <c r="AE469" s="73"/>
      <c r="AF469" s="73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4:63" x14ac:dyDescent="0.2">
      <c r="D470" s="2"/>
      <c r="E470" s="17"/>
      <c r="F470" s="2"/>
      <c r="L470" s="45"/>
      <c r="Q470" s="45"/>
      <c r="Z470" s="45"/>
      <c r="AE470" s="73"/>
      <c r="AF470" s="73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4:63" x14ac:dyDescent="0.2">
      <c r="D471" s="2"/>
      <c r="E471" s="17"/>
      <c r="F471" s="2"/>
      <c r="L471" s="45"/>
      <c r="Q471" s="45"/>
      <c r="Z471" s="45"/>
      <c r="AE471" s="73"/>
      <c r="AF471" s="73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4:63" x14ac:dyDescent="0.2">
      <c r="D472" s="2"/>
      <c r="E472" s="17"/>
      <c r="F472" s="2"/>
      <c r="L472" s="45"/>
      <c r="Q472" s="45"/>
      <c r="Z472" s="45"/>
      <c r="AE472" s="73"/>
      <c r="AF472" s="73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4:63" x14ac:dyDescent="0.2">
      <c r="D473" s="2"/>
      <c r="E473" s="17"/>
      <c r="F473" s="2"/>
      <c r="L473" s="45"/>
      <c r="Q473" s="45"/>
      <c r="Z473" s="45"/>
      <c r="AE473" s="73"/>
      <c r="AF473" s="73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4:63" x14ac:dyDescent="0.2">
      <c r="D474" s="2"/>
      <c r="E474" s="17"/>
      <c r="F474" s="2"/>
      <c r="L474" s="45"/>
      <c r="Q474" s="45"/>
      <c r="Z474" s="45"/>
      <c r="AE474" s="73"/>
      <c r="AF474" s="73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4:63" x14ac:dyDescent="0.2">
      <c r="D475" s="2"/>
      <c r="E475" s="17"/>
      <c r="F475" s="2"/>
      <c r="L475" s="45"/>
      <c r="Q475" s="45"/>
      <c r="Z475" s="45"/>
      <c r="AE475" s="73"/>
      <c r="AF475" s="73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4:63" x14ac:dyDescent="0.2">
      <c r="D476" s="2"/>
      <c r="E476" s="17"/>
      <c r="F476" s="2"/>
      <c r="L476" s="45"/>
      <c r="Q476" s="45"/>
      <c r="Z476" s="45"/>
      <c r="AE476" s="73"/>
      <c r="AF476" s="73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4:63" x14ac:dyDescent="0.2">
      <c r="D477" s="2"/>
      <c r="E477" s="17"/>
      <c r="F477" s="2"/>
      <c r="L477" s="45"/>
      <c r="Q477" s="45"/>
      <c r="Z477" s="45"/>
      <c r="AE477" s="73"/>
      <c r="AF477" s="73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4:63" x14ac:dyDescent="0.2">
      <c r="D478" s="2"/>
      <c r="E478" s="17"/>
      <c r="F478" s="2"/>
      <c r="L478" s="45"/>
      <c r="Q478" s="45"/>
      <c r="Z478" s="45"/>
      <c r="AE478" s="73"/>
      <c r="AF478" s="73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4:63" x14ac:dyDescent="0.2">
      <c r="D479" s="2"/>
      <c r="E479" s="17"/>
      <c r="F479" s="2"/>
      <c r="L479" s="45"/>
      <c r="Q479" s="45"/>
      <c r="Z479" s="45"/>
      <c r="AE479" s="73"/>
      <c r="AF479" s="73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4:63" x14ac:dyDescent="0.2">
      <c r="D480" s="2"/>
      <c r="E480" s="17"/>
      <c r="F480" s="2"/>
      <c r="L480" s="45"/>
      <c r="Q480" s="45"/>
      <c r="Z480" s="45"/>
      <c r="AE480" s="73"/>
      <c r="AF480" s="73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4:63" x14ac:dyDescent="0.2">
      <c r="D481" s="2"/>
      <c r="E481" s="17"/>
      <c r="F481" s="2"/>
      <c r="L481" s="45"/>
      <c r="Q481" s="45"/>
      <c r="Z481" s="45"/>
      <c r="AE481" s="73"/>
      <c r="AF481" s="73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4:63" x14ac:dyDescent="0.2">
      <c r="D482" s="2"/>
      <c r="E482" s="17"/>
      <c r="F482" s="2"/>
      <c r="L482" s="45"/>
      <c r="Q482" s="45"/>
      <c r="Z482" s="45"/>
      <c r="AE482" s="73"/>
      <c r="AF482" s="73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4:63" x14ac:dyDescent="0.2">
      <c r="D483" s="2"/>
      <c r="E483" s="17"/>
      <c r="F483" s="2"/>
      <c r="L483" s="45"/>
      <c r="Q483" s="45"/>
      <c r="Z483" s="45"/>
      <c r="AE483" s="73"/>
      <c r="AF483" s="73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4:63" x14ac:dyDescent="0.2">
      <c r="D484" s="2"/>
      <c r="E484" s="17"/>
      <c r="F484" s="2"/>
      <c r="L484" s="45"/>
      <c r="Q484" s="45"/>
      <c r="Z484" s="45"/>
      <c r="AE484" s="73"/>
      <c r="AF484" s="73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4:63" x14ac:dyDescent="0.2">
      <c r="D485" s="2"/>
      <c r="E485" s="17"/>
      <c r="F485" s="2"/>
      <c r="L485" s="45"/>
      <c r="Q485" s="45"/>
      <c r="Z485" s="45"/>
      <c r="AE485" s="73"/>
      <c r="AF485" s="73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4:63" x14ac:dyDescent="0.2">
      <c r="D486" s="2"/>
      <c r="E486" s="17"/>
      <c r="F486" s="2"/>
      <c r="L486" s="45"/>
      <c r="Q486" s="45"/>
      <c r="Z486" s="45"/>
      <c r="AE486" s="73"/>
      <c r="AF486" s="73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4:63" x14ac:dyDescent="0.2">
      <c r="D487" s="2"/>
      <c r="E487" s="17"/>
      <c r="F487" s="2"/>
      <c r="L487" s="45"/>
      <c r="Q487" s="45"/>
      <c r="Z487" s="45"/>
      <c r="AE487" s="73"/>
      <c r="AF487" s="73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4:63" x14ac:dyDescent="0.2">
      <c r="D488" s="2"/>
      <c r="E488" s="17"/>
      <c r="F488" s="2"/>
      <c r="L488" s="45"/>
      <c r="Q488" s="45"/>
      <c r="Z488" s="45"/>
      <c r="AE488" s="73"/>
      <c r="AF488" s="73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4:63" x14ac:dyDescent="0.2">
      <c r="D489" s="2"/>
      <c r="E489" s="17"/>
      <c r="F489" s="2"/>
      <c r="L489" s="45"/>
      <c r="Q489" s="45"/>
      <c r="Z489" s="45"/>
      <c r="AE489" s="73"/>
      <c r="AF489" s="73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4:63" x14ac:dyDescent="0.2">
      <c r="D490" s="2"/>
      <c r="E490" s="17"/>
      <c r="F490" s="2"/>
      <c r="L490" s="45"/>
      <c r="Q490" s="45"/>
      <c r="Z490" s="45"/>
      <c r="AE490" s="73"/>
      <c r="AF490" s="73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4:63" x14ac:dyDescent="0.2">
      <c r="D491" s="2"/>
      <c r="E491" s="17"/>
      <c r="F491" s="2"/>
      <c r="L491" s="45"/>
      <c r="Q491" s="45"/>
      <c r="Z491" s="45"/>
      <c r="AE491" s="73"/>
      <c r="AF491" s="73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4:63" x14ac:dyDescent="0.2">
      <c r="D492" s="2"/>
      <c r="E492" s="17"/>
      <c r="F492" s="2"/>
      <c r="L492" s="45"/>
      <c r="Q492" s="45"/>
      <c r="Z492" s="45"/>
      <c r="AE492" s="73"/>
      <c r="AF492" s="73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4:63" x14ac:dyDescent="0.2">
      <c r="D493" s="2"/>
      <c r="E493" s="17"/>
      <c r="F493" s="2"/>
      <c r="L493" s="45"/>
      <c r="Q493" s="45"/>
      <c r="Z493" s="45"/>
      <c r="AE493" s="73"/>
      <c r="AF493" s="73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4:63" x14ac:dyDescent="0.2">
      <c r="D494" s="2"/>
      <c r="E494" s="17"/>
      <c r="F494" s="2"/>
      <c r="L494" s="45"/>
      <c r="Q494" s="45"/>
      <c r="Z494" s="45"/>
      <c r="AE494" s="73"/>
      <c r="AF494" s="73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4:63" x14ac:dyDescent="0.2">
      <c r="D495" s="2"/>
      <c r="E495" s="17"/>
      <c r="F495" s="2"/>
      <c r="L495" s="45"/>
      <c r="Q495" s="45"/>
      <c r="Z495" s="45"/>
      <c r="AE495" s="73"/>
      <c r="AF495" s="73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4:63" x14ac:dyDescent="0.2">
      <c r="D496" s="2"/>
      <c r="E496" s="17"/>
      <c r="F496" s="2"/>
      <c r="L496" s="45"/>
      <c r="Q496" s="45"/>
      <c r="Z496" s="45"/>
      <c r="AE496" s="73"/>
      <c r="AF496" s="73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4:63" x14ac:dyDescent="0.2">
      <c r="D497" s="2"/>
      <c r="E497" s="17"/>
      <c r="F497" s="2"/>
      <c r="L497" s="45"/>
      <c r="Q497" s="45"/>
      <c r="Z497" s="45"/>
      <c r="AE497" s="73"/>
      <c r="AF497" s="73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4:63" x14ac:dyDescent="0.2">
      <c r="D498" s="2"/>
      <c r="E498" s="17"/>
      <c r="F498" s="2"/>
      <c r="L498" s="45"/>
      <c r="Q498" s="45"/>
      <c r="Z498" s="45"/>
      <c r="AE498" s="73"/>
      <c r="AF498" s="73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4:63" x14ac:dyDescent="0.2">
      <c r="D499" s="2"/>
      <c r="E499" s="17"/>
      <c r="F499" s="2"/>
      <c r="L499" s="45"/>
      <c r="Q499" s="45"/>
      <c r="Z499" s="45"/>
      <c r="AE499" s="73"/>
      <c r="AF499" s="73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4:63" x14ac:dyDescent="0.2">
      <c r="D500" s="2"/>
      <c r="E500" s="17"/>
      <c r="F500" s="2"/>
      <c r="L500" s="45"/>
      <c r="Q500" s="45"/>
      <c r="Z500" s="45"/>
      <c r="AE500" s="73"/>
      <c r="AF500" s="73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4:63" x14ac:dyDescent="0.2">
      <c r="D501" s="2"/>
      <c r="E501" s="17"/>
      <c r="F501" s="2"/>
      <c r="L501" s="45"/>
      <c r="Q501" s="45"/>
      <c r="Z501" s="45"/>
      <c r="AE501" s="73"/>
      <c r="AF501" s="73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4:63" x14ac:dyDescent="0.2">
      <c r="D502" s="2"/>
      <c r="E502" s="17"/>
      <c r="F502" s="2"/>
      <c r="L502" s="45"/>
      <c r="Q502" s="45"/>
      <c r="Z502" s="45"/>
      <c r="AE502" s="73"/>
      <c r="AF502" s="73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4:63" x14ac:dyDescent="0.2">
      <c r="D503" s="2"/>
      <c r="E503" s="17"/>
      <c r="F503" s="2"/>
      <c r="L503" s="45"/>
      <c r="Q503" s="45"/>
      <c r="Z503" s="45"/>
      <c r="AE503" s="73"/>
      <c r="AF503" s="73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4:63" x14ac:dyDescent="0.2">
      <c r="D504" s="2"/>
      <c r="E504" s="17"/>
      <c r="F504" s="2"/>
      <c r="L504" s="45"/>
      <c r="Q504" s="45"/>
      <c r="Z504" s="45"/>
      <c r="AE504" s="73"/>
      <c r="AF504" s="73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4:63" x14ac:dyDescent="0.2">
      <c r="D505" s="2"/>
      <c r="E505" s="17"/>
      <c r="F505" s="2"/>
      <c r="L505" s="45"/>
      <c r="Q505" s="45"/>
      <c r="Z505" s="45"/>
      <c r="AE505" s="73"/>
      <c r="AF505" s="73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4:63" x14ac:dyDescent="0.2">
      <c r="D506" s="2"/>
      <c r="E506" s="17"/>
      <c r="F506" s="2"/>
      <c r="L506" s="45"/>
      <c r="Q506" s="45"/>
      <c r="Z506" s="45"/>
      <c r="AE506" s="73"/>
      <c r="AF506" s="73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4:63" x14ac:dyDescent="0.2">
      <c r="D507" s="2"/>
      <c r="E507" s="17"/>
      <c r="F507" s="2"/>
      <c r="L507" s="45"/>
      <c r="Q507" s="45"/>
      <c r="Z507" s="45"/>
      <c r="AE507" s="73"/>
      <c r="AF507" s="73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4:63" x14ac:dyDescent="0.2">
      <c r="D508" s="2"/>
      <c r="E508" s="17"/>
      <c r="F508" s="2"/>
      <c r="L508" s="45"/>
      <c r="Q508" s="45"/>
      <c r="Z508" s="45"/>
      <c r="AE508" s="73"/>
      <c r="AF508" s="73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4:63" x14ac:dyDescent="0.2">
      <c r="D509" s="2"/>
      <c r="E509" s="17"/>
      <c r="F509" s="2"/>
      <c r="L509" s="45"/>
      <c r="Q509" s="45"/>
      <c r="Z509" s="45"/>
      <c r="AE509" s="73"/>
      <c r="AF509" s="73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4:63" x14ac:dyDescent="0.2">
      <c r="D510" s="2"/>
      <c r="E510" s="17"/>
      <c r="F510" s="2"/>
      <c r="L510" s="45"/>
      <c r="Q510" s="45"/>
      <c r="Z510" s="45"/>
      <c r="AE510" s="73"/>
      <c r="AF510" s="73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4:63" x14ac:dyDescent="0.2">
      <c r="D511" s="2"/>
      <c r="E511" s="17"/>
      <c r="F511" s="2"/>
      <c r="L511" s="45"/>
      <c r="Q511" s="45"/>
      <c r="Z511" s="45"/>
      <c r="AE511" s="73"/>
      <c r="AF511" s="73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4:63" x14ac:dyDescent="0.2">
      <c r="D512" s="2"/>
      <c r="E512" s="17"/>
      <c r="F512" s="2"/>
      <c r="L512" s="45"/>
      <c r="Q512" s="45"/>
      <c r="Z512" s="45"/>
      <c r="AE512" s="73"/>
      <c r="AF512" s="73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4:63" x14ac:dyDescent="0.2">
      <c r="D513" s="2"/>
      <c r="E513" s="17"/>
      <c r="F513" s="2"/>
      <c r="L513" s="45"/>
      <c r="Q513" s="45"/>
      <c r="Z513" s="45"/>
      <c r="AE513" s="73"/>
      <c r="AF513" s="73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4:63" x14ac:dyDescent="0.2">
      <c r="D514" s="2"/>
      <c r="E514" s="17"/>
      <c r="F514" s="2"/>
      <c r="L514" s="45"/>
      <c r="Q514" s="45"/>
      <c r="Z514" s="45"/>
      <c r="AE514" s="73"/>
      <c r="AF514" s="73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4:63" x14ac:dyDescent="0.2">
      <c r="D515" s="2"/>
      <c r="E515" s="17"/>
      <c r="F515" s="2"/>
      <c r="L515" s="45"/>
      <c r="Q515" s="45"/>
      <c r="Z515" s="45"/>
      <c r="AE515" s="73"/>
      <c r="AF515" s="73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4:63" x14ac:dyDescent="0.2">
      <c r="D516" s="2"/>
      <c r="E516" s="17"/>
      <c r="F516" s="2"/>
      <c r="L516" s="45"/>
      <c r="Q516" s="45"/>
      <c r="Z516" s="45"/>
      <c r="AE516" s="73"/>
      <c r="AF516" s="73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4:63" x14ac:dyDescent="0.2">
      <c r="D517" s="2"/>
      <c r="E517" s="17"/>
      <c r="F517" s="2"/>
      <c r="L517" s="45"/>
      <c r="Q517" s="45"/>
      <c r="Z517" s="45"/>
      <c r="AE517" s="73"/>
      <c r="AF517" s="73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4:63" x14ac:dyDescent="0.2">
      <c r="D518" s="2"/>
      <c r="E518" s="17"/>
      <c r="F518" s="2"/>
      <c r="L518" s="45"/>
      <c r="Q518" s="45"/>
      <c r="Z518" s="45"/>
      <c r="AE518" s="73"/>
      <c r="AF518" s="73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4:63" x14ac:dyDescent="0.2">
      <c r="D519" s="2"/>
      <c r="E519" s="17"/>
      <c r="F519" s="2"/>
      <c r="L519" s="45"/>
      <c r="Q519" s="45"/>
      <c r="Z519" s="45"/>
      <c r="AE519" s="73"/>
      <c r="AF519" s="73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4:63" x14ac:dyDescent="0.2">
      <c r="D520" s="2"/>
      <c r="E520" s="17"/>
      <c r="F520" s="2"/>
      <c r="L520" s="45"/>
      <c r="Q520" s="45"/>
      <c r="Z520" s="45"/>
      <c r="AE520" s="73"/>
      <c r="AF520" s="73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4:63" x14ac:dyDescent="0.2">
      <c r="D521" s="2"/>
      <c r="E521" s="17"/>
      <c r="F521" s="2"/>
      <c r="L521" s="45"/>
      <c r="Q521" s="45"/>
      <c r="Z521" s="45"/>
      <c r="AE521" s="73"/>
      <c r="AF521" s="73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4:63" x14ac:dyDescent="0.2">
      <c r="D522" s="2"/>
      <c r="E522" s="17"/>
      <c r="F522" s="2"/>
      <c r="L522" s="45"/>
      <c r="Q522" s="45"/>
      <c r="Z522" s="45"/>
      <c r="AE522" s="73"/>
      <c r="AF522" s="73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4:63" x14ac:dyDescent="0.2">
      <c r="D523" s="2"/>
      <c r="E523" s="17"/>
      <c r="F523" s="2"/>
      <c r="L523" s="45"/>
      <c r="Q523" s="45"/>
      <c r="Z523" s="45"/>
      <c r="AE523" s="73"/>
      <c r="AF523" s="73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4:63" x14ac:dyDescent="0.2">
      <c r="D524" s="2"/>
      <c r="E524" s="17"/>
      <c r="F524" s="2"/>
      <c r="L524" s="45"/>
      <c r="Q524" s="45"/>
      <c r="Z524" s="45"/>
      <c r="AE524" s="73"/>
      <c r="AF524" s="73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4:63" x14ac:dyDescent="0.2">
      <c r="D525" s="2"/>
      <c r="E525" s="17"/>
      <c r="F525" s="2"/>
      <c r="L525" s="45"/>
      <c r="Q525" s="45"/>
      <c r="Z525" s="45"/>
      <c r="AE525" s="73"/>
      <c r="AF525" s="73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4:63" x14ac:dyDescent="0.2">
      <c r="D526" s="2"/>
      <c r="E526" s="17"/>
      <c r="F526" s="2"/>
      <c r="L526" s="45"/>
      <c r="Q526" s="45"/>
      <c r="Z526" s="45"/>
      <c r="AE526" s="73"/>
      <c r="AF526" s="73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4:63" x14ac:dyDescent="0.2">
      <c r="D527" s="2"/>
      <c r="E527" s="17"/>
      <c r="F527" s="2"/>
      <c r="L527" s="45"/>
      <c r="Q527" s="45"/>
      <c r="Z527" s="45"/>
      <c r="AE527" s="73"/>
      <c r="AF527" s="73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4:63" x14ac:dyDescent="0.2">
      <c r="D528" s="2"/>
      <c r="E528" s="17"/>
      <c r="F528" s="2"/>
      <c r="L528" s="45"/>
      <c r="Q528" s="45"/>
      <c r="Z528" s="45"/>
      <c r="AE528" s="73"/>
      <c r="AF528" s="73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4:63" x14ac:dyDescent="0.2">
      <c r="D529" s="2"/>
      <c r="E529" s="17"/>
      <c r="F529" s="2"/>
      <c r="L529" s="45"/>
      <c r="Q529" s="45"/>
      <c r="Z529" s="45"/>
      <c r="AE529" s="73"/>
      <c r="AF529" s="73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4:63" x14ac:dyDescent="0.2">
      <c r="D530" s="2"/>
      <c r="E530" s="17"/>
      <c r="F530" s="2"/>
      <c r="L530" s="45"/>
      <c r="Q530" s="45"/>
      <c r="Z530" s="45"/>
      <c r="AE530" s="73"/>
      <c r="AF530" s="73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4:63" x14ac:dyDescent="0.2">
      <c r="D531" s="2"/>
      <c r="E531" s="17"/>
      <c r="F531" s="2"/>
      <c r="L531" s="45"/>
      <c r="Q531" s="45"/>
      <c r="Z531" s="45"/>
      <c r="AE531" s="73"/>
      <c r="AF531" s="73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4:63" x14ac:dyDescent="0.2">
      <c r="D532" s="2"/>
      <c r="E532" s="17"/>
      <c r="F532" s="2"/>
      <c r="L532" s="45"/>
      <c r="Q532" s="45"/>
      <c r="Z532" s="45"/>
      <c r="AE532" s="73"/>
      <c r="AF532" s="73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4:63" x14ac:dyDescent="0.2">
      <c r="D533" s="2"/>
      <c r="E533" s="17"/>
      <c r="F533" s="2"/>
      <c r="L533" s="45"/>
      <c r="Q533" s="45"/>
      <c r="Z533" s="45"/>
      <c r="AE533" s="73"/>
      <c r="AF533" s="73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4:63" x14ac:dyDescent="0.2">
      <c r="D534" s="2"/>
      <c r="E534" s="17"/>
      <c r="F534" s="2"/>
      <c r="L534" s="45"/>
      <c r="Q534" s="45"/>
      <c r="Z534" s="45"/>
      <c r="AE534" s="73"/>
      <c r="AF534" s="73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4:63" x14ac:dyDescent="0.2">
      <c r="D535" s="2"/>
      <c r="E535" s="17"/>
      <c r="F535" s="2"/>
      <c r="L535" s="45"/>
      <c r="Q535" s="45"/>
      <c r="Z535" s="45"/>
      <c r="AE535" s="73"/>
      <c r="AF535" s="73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4:63" x14ac:dyDescent="0.2">
      <c r="D536" s="2"/>
      <c r="E536" s="17"/>
      <c r="F536" s="2"/>
      <c r="L536" s="45"/>
      <c r="Q536" s="45"/>
      <c r="Z536" s="45"/>
      <c r="AE536" s="73"/>
      <c r="AF536" s="73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4:63" x14ac:dyDescent="0.2">
      <c r="D537" s="2"/>
      <c r="E537" s="17"/>
      <c r="F537" s="2"/>
      <c r="L537" s="45"/>
      <c r="Q537" s="45"/>
      <c r="Z537" s="45"/>
      <c r="AE537" s="73"/>
      <c r="AF537" s="73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4:63" x14ac:dyDescent="0.2">
      <c r="D538" s="2"/>
      <c r="E538" s="17"/>
      <c r="F538" s="2"/>
      <c r="L538" s="45"/>
      <c r="Q538" s="45"/>
      <c r="Z538" s="45"/>
      <c r="AE538" s="73"/>
      <c r="AF538" s="73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4:63" x14ac:dyDescent="0.2">
      <c r="D539" s="2"/>
      <c r="E539" s="17"/>
      <c r="F539" s="2"/>
      <c r="L539" s="45"/>
      <c r="Q539" s="45"/>
      <c r="Z539" s="45"/>
      <c r="AE539" s="73"/>
      <c r="AF539" s="73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4:63" x14ac:dyDescent="0.2">
      <c r="D540" s="2"/>
      <c r="E540" s="17"/>
      <c r="F540" s="2"/>
      <c r="L540" s="45"/>
      <c r="Q540" s="45"/>
      <c r="Z540" s="45"/>
      <c r="AE540" s="73"/>
      <c r="AF540" s="73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4:63" x14ac:dyDescent="0.2">
      <c r="D541" s="2"/>
      <c r="E541" s="17"/>
      <c r="F541" s="2"/>
      <c r="L541" s="45"/>
      <c r="Q541" s="45"/>
      <c r="Z541" s="45"/>
      <c r="AE541" s="73"/>
      <c r="AF541" s="73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4:63" x14ac:dyDescent="0.2">
      <c r="D542" s="2"/>
      <c r="E542" s="17"/>
      <c r="F542" s="2"/>
      <c r="L542" s="45"/>
      <c r="Q542" s="45"/>
      <c r="Z542" s="45"/>
      <c r="AE542" s="73"/>
      <c r="AF542" s="73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4:63" x14ac:dyDescent="0.2">
      <c r="D543" s="2"/>
      <c r="E543" s="17"/>
      <c r="F543" s="2"/>
      <c r="L543" s="45"/>
      <c r="Q543" s="45"/>
      <c r="Z543" s="45"/>
      <c r="AE543" s="73"/>
      <c r="AF543" s="73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4:63" x14ac:dyDescent="0.2">
      <c r="D544" s="2"/>
      <c r="E544" s="17"/>
      <c r="F544" s="2"/>
      <c r="L544" s="45"/>
      <c r="Q544" s="45"/>
      <c r="Z544" s="45"/>
      <c r="AE544" s="73"/>
      <c r="AF544" s="73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4:63" x14ac:dyDescent="0.2">
      <c r="D545" s="2"/>
      <c r="E545" s="17"/>
      <c r="F545" s="2"/>
      <c r="L545" s="45"/>
      <c r="Q545" s="45"/>
      <c r="Z545" s="45"/>
      <c r="AE545" s="73"/>
      <c r="AF545" s="73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4:63" x14ac:dyDescent="0.2">
      <c r="D546" s="2"/>
      <c r="E546" s="17"/>
      <c r="F546" s="2"/>
      <c r="L546" s="45"/>
      <c r="Q546" s="45"/>
      <c r="Z546" s="45"/>
      <c r="AE546" s="73"/>
      <c r="AF546" s="73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4:63" x14ac:dyDescent="0.2">
      <c r="D547" s="2"/>
      <c r="E547" s="17"/>
      <c r="F547" s="2"/>
      <c r="L547" s="45"/>
      <c r="Q547" s="45"/>
      <c r="Z547" s="45"/>
      <c r="AE547" s="73"/>
      <c r="AF547" s="73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4:63" x14ac:dyDescent="0.2">
      <c r="D548" s="2"/>
      <c r="E548" s="17"/>
      <c r="F548" s="2"/>
      <c r="L548" s="45"/>
      <c r="Q548" s="45"/>
      <c r="Z548" s="45"/>
      <c r="AE548" s="73"/>
      <c r="AF548" s="73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4:63" x14ac:dyDescent="0.2">
      <c r="D549" s="2"/>
      <c r="E549" s="17"/>
      <c r="F549" s="2"/>
      <c r="L549" s="45"/>
      <c r="Q549" s="45"/>
      <c r="Z549" s="45"/>
      <c r="AE549" s="73"/>
      <c r="AF549" s="73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4:63" x14ac:dyDescent="0.2">
      <c r="D550" s="2"/>
      <c r="E550" s="17"/>
      <c r="F550" s="2"/>
      <c r="L550" s="45"/>
      <c r="Q550" s="45"/>
      <c r="Z550" s="45"/>
      <c r="AE550" s="73"/>
      <c r="AF550" s="73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4:63" x14ac:dyDescent="0.2">
      <c r="D551" s="2"/>
      <c r="E551" s="17"/>
      <c r="F551" s="2"/>
      <c r="L551" s="45"/>
      <c r="Q551" s="45"/>
      <c r="Z551" s="45"/>
      <c r="AE551" s="73"/>
      <c r="AF551" s="73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4:63" x14ac:dyDescent="0.2">
      <c r="D552" s="2"/>
      <c r="E552" s="17"/>
      <c r="F552" s="2"/>
      <c r="L552" s="45"/>
      <c r="Q552" s="45"/>
      <c r="Z552" s="45"/>
      <c r="AE552" s="73"/>
      <c r="AF552" s="73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4:63" x14ac:dyDescent="0.2">
      <c r="D553" s="2"/>
      <c r="E553" s="17"/>
      <c r="F553" s="2"/>
      <c r="L553" s="45"/>
      <c r="Q553" s="45"/>
      <c r="Z553" s="45"/>
      <c r="AE553" s="73"/>
      <c r="AF553" s="73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4:63" x14ac:dyDescent="0.2">
      <c r="D554" s="2"/>
      <c r="E554" s="17"/>
      <c r="F554" s="2"/>
      <c r="L554" s="45"/>
      <c r="Q554" s="45"/>
      <c r="Z554" s="45"/>
      <c r="AE554" s="73"/>
      <c r="AF554" s="73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4:63" x14ac:dyDescent="0.2">
      <c r="D555" s="2"/>
      <c r="E555" s="17"/>
      <c r="F555" s="2"/>
      <c r="L555" s="45"/>
      <c r="Q555" s="45"/>
      <c r="Z555" s="45"/>
      <c r="AE555" s="73"/>
      <c r="AF555" s="73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4:63" x14ac:dyDescent="0.2">
      <c r="D556" s="2"/>
      <c r="E556" s="17"/>
      <c r="F556" s="2"/>
      <c r="L556" s="45"/>
      <c r="Q556" s="45"/>
      <c r="Z556" s="45"/>
      <c r="AE556" s="73"/>
      <c r="AF556" s="73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4:63" x14ac:dyDescent="0.2">
      <c r="D557" s="2"/>
      <c r="E557" s="17"/>
      <c r="F557" s="2"/>
      <c r="L557" s="45"/>
      <c r="Q557" s="45"/>
      <c r="Z557" s="45"/>
      <c r="AE557" s="73"/>
      <c r="AF557" s="73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4:63" x14ac:dyDescent="0.2">
      <c r="D558" s="2"/>
      <c r="E558" s="17"/>
      <c r="F558" s="2"/>
      <c r="L558" s="45"/>
      <c r="Q558" s="45"/>
      <c r="Z558" s="45"/>
      <c r="AE558" s="73"/>
      <c r="AF558" s="73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4:63" x14ac:dyDescent="0.2">
      <c r="D559" s="2"/>
      <c r="E559" s="17"/>
      <c r="F559" s="2"/>
      <c r="L559" s="45"/>
      <c r="Q559" s="45"/>
      <c r="Z559" s="45"/>
      <c r="AE559" s="73"/>
      <c r="AF559" s="73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4:63" x14ac:dyDescent="0.2">
      <c r="D560" s="2"/>
      <c r="E560" s="17"/>
      <c r="F560" s="2"/>
      <c r="L560" s="45"/>
      <c r="Q560" s="45"/>
      <c r="Z560" s="45"/>
      <c r="AE560" s="73"/>
      <c r="AF560" s="73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4:63" x14ac:dyDescent="0.2">
      <c r="D561" s="2"/>
      <c r="E561" s="17"/>
      <c r="F561" s="2"/>
      <c r="L561" s="45"/>
      <c r="Q561" s="45"/>
      <c r="Z561" s="45"/>
      <c r="AE561" s="73"/>
      <c r="AF561" s="73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4:63" x14ac:dyDescent="0.2">
      <c r="D562" s="2"/>
      <c r="E562" s="17"/>
      <c r="F562" s="2"/>
      <c r="L562" s="45"/>
      <c r="Q562" s="45"/>
      <c r="Z562" s="45"/>
      <c r="AE562" s="73"/>
      <c r="AF562" s="73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4:63" x14ac:dyDescent="0.2">
      <c r="D563" s="2"/>
      <c r="E563" s="17"/>
      <c r="F563" s="2"/>
      <c r="L563" s="45"/>
      <c r="Q563" s="45"/>
      <c r="Z563" s="45"/>
      <c r="AE563" s="73"/>
      <c r="AF563" s="73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4:63" x14ac:dyDescent="0.2">
      <c r="D564" s="2"/>
      <c r="E564" s="17"/>
      <c r="F564" s="2"/>
      <c r="L564" s="45"/>
      <c r="Q564" s="45"/>
      <c r="Z564" s="45"/>
      <c r="AE564" s="73"/>
      <c r="AF564" s="73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4:63" x14ac:dyDescent="0.2">
      <c r="D565" s="2"/>
      <c r="E565" s="17"/>
      <c r="F565" s="2"/>
      <c r="L565" s="45"/>
      <c r="Q565" s="45"/>
      <c r="Z565" s="45"/>
      <c r="AE565" s="73"/>
      <c r="AF565" s="73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4:63" x14ac:dyDescent="0.2">
      <c r="D566" s="2"/>
      <c r="E566" s="17"/>
      <c r="F566" s="2"/>
      <c r="L566" s="45"/>
      <c r="Q566" s="45"/>
      <c r="Z566" s="45"/>
      <c r="AE566" s="73"/>
      <c r="AF566" s="73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4:63" x14ac:dyDescent="0.2">
      <c r="D567" s="2"/>
      <c r="E567" s="17"/>
      <c r="F567" s="2"/>
      <c r="L567" s="45"/>
      <c r="Q567" s="45"/>
      <c r="Z567" s="45"/>
      <c r="AE567" s="73"/>
      <c r="AF567" s="73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4:63" x14ac:dyDescent="0.2">
      <c r="D568" s="2"/>
      <c r="E568" s="17"/>
      <c r="F568" s="2"/>
      <c r="L568" s="45"/>
      <c r="Q568" s="45"/>
      <c r="Z568" s="45"/>
      <c r="AE568" s="73"/>
      <c r="AF568" s="73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4:63" x14ac:dyDescent="0.2">
      <c r="D569" s="2"/>
      <c r="E569" s="17"/>
      <c r="F569" s="2"/>
      <c r="L569" s="45"/>
      <c r="Q569" s="45"/>
      <c r="Z569" s="45"/>
      <c r="AE569" s="73"/>
      <c r="AF569" s="73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4:63" x14ac:dyDescent="0.2">
      <c r="D570" s="2"/>
      <c r="E570" s="17"/>
      <c r="F570" s="2"/>
      <c r="L570" s="45"/>
      <c r="Q570" s="45"/>
      <c r="Z570" s="45"/>
      <c r="AE570" s="73"/>
      <c r="AF570" s="73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4:63" x14ac:dyDescent="0.2">
      <c r="D571" s="2"/>
      <c r="E571" s="17"/>
      <c r="F571" s="2"/>
      <c r="L571" s="45"/>
      <c r="Q571" s="45"/>
      <c r="Z571" s="45"/>
      <c r="AE571" s="73"/>
      <c r="AF571" s="73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4:63" x14ac:dyDescent="0.2">
      <c r="D572" s="2"/>
      <c r="E572" s="17"/>
      <c r="F572" s="2"/>
      <c r="L572" s="45"/>
      <c r="Q572" s="45"/>
      <c r="Z572" s="45"/>
      <c r="AE572" s="73"/>
      <c r="AF572" s="73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4:63" x14ac:dyDescent="0.2">
      <c r="D573" s="2"/>
      <c r="E573" s="17"/>
      <c r="F573" s="2"/>
      <c r="L573" s="45"/>
      <c r="Q573" s="45"/>
      <c r="Z573" s="45"/>
      <c r="AE573" s="73"/>
      <c r="AF573" s="73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4:63" x14ac:dyDescent="0.2">
      <c r="D574" s="2"/>
      <c r="E574" s="17"/>
      <c r="F574" s="2"/>
      <c r="L574" s="45"/>
      <c r="Q574" s="45"/>
      <c r="Z574" s="45"/>
      <c r="AE574" s="73"/>
      <c r="AF574" s="73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4:63" x14ac:dyDescent="0.2">
      <c r="D575" s="2"/>
      <c r="E575" s="17"/>
      <c r="F575" s="2"/>
      <c r="L575" s="45"/>
      <c r="Q575" s="45"/>
      <c r="Z575" s="45"/>
      <c r="AE575" s="73"/>
      <c r="AF575" s="73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4:63" x14ac:dyDescent="0.2">
      <c r="D576" s="2"/>
      <c r="E576" s="17"/>
      <c r="F576" s="2"/>
      <c r="L576" s="45"/>
      <c r="Q576" s="45"/>
      <c r="Z576" s="45"/>
      <c r="AE576" s="73"/>
      <c r="AF576" s="73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4:63" x14ac:dyDescent="0.2">
      <c r="D577" s="2"/>
      <c r="E577" s="17"/>
      <c r="F577" s="2"/>
      <c r="L577" s="45"/>
      <c r="Q577" s="45"/>
      <c r="Z577" s="45"/>
      <c r="AE577" s="73"/>
      <c r="AF577" s="73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4:63" x14ac:dyDescent="0.2">
      <c r="D578" s="2"/>
      <c r="E578" s="17"/>
      <c r="F578" s="2"/>
      <c r="L578" s="45"/>
      <c r="Q578" s="45"/>
      <c r="Z578" s="45"/>
      <c r="AE578" s="73"/>
      <c r="AF578" s="73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4:63" x14ac:dyDescent="0.2">
      <c r="D579" s="2"/>
      <c r="E579" s="17"/>
      <c r="F579" s="2"/>
      <c r="L579" s="45"/>
      <c r="Q579" s="45"/>
      <c r="Z579" s="45"/>
      <c r="AE579" s="73"/>
      <c r="AF579" s="73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4:63" x14ac:dyDescent="0.2">
      <c r="D580" s="2"/>
      <c r="E580" s="17"/>
      <c r="F580" s="2"/>
      <c r="L580" s="45"/>
      <c r="Q580" s="45"/>
      <c r="Z580" s="45"/>
      <c r="AE580" s="73"/>
      <c r="AF580" s="73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4:63" x14ac:dyDescent="0.2">
      <c r="D581" s="2"/>
      <c r="E581" s="17"/>
      <c r="F581" s="2"/>
      <c r="L581" s="45"/>
      <c r="Q581" s="45"/>
      <c r="Z581" s="45"/>
      <c r="AE581" s="73"/>
      <c r="AF581" s="73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4:63" x14ac:dyDescent="0.2">
      <c r="D582" s="2"/>
      <c r="E582" s="17"/>
      <c r="F582" s="2"/>
      <c r="L582" s="45"/>
      <c r="Q582" s="45"/>
      <c r="Z582" s="45"/>
      <c r="AE582" s="73"/>
      <c r="AF582" s="73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4:63" x14ac:dyDescent="0.2">
      <c r="D583" s="2"/>
      <c r="E583" s="17"/>
      <c r="F583" s="2"/>
      <c r="L583" s="45"/>
      <c r="Q583" s="45"/>
      <c r="Z583" s="45"/>
      <c r="AE583" s="73"/>
      <c r="AF583" s="73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4:63" x14ac:dyDescent="0.2">
      <c r="D584" s="2"/>
      <c r="E584" s="17"/>
      <c r="F584" s="2"/>
      <c r="L584" s="45"/>
      <c r="Q584" s="45"/>
      <c r="Z584" s="45"/>
      <c r="AE584" s="73"/>
      <c r="AF584" s="73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4:63" x14ac:dyDescent="0.2">
      <c r="D585" s="2"/>
      <c r="E585" s="17"/>
      <c r="F585" s="2"/>
      <c r="L585" s="45"/>
      <c r="Q585" s="45"/>
      <c r="Z585" s="45"/>
      <c r="AE585" s="73"/>
      <c r="AF585" s="73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4:63" x14ac:dyDescent="0.2">
      <c r="D586" s="2"/>
      <c r="E586" s="17"/>
      <c r="F586" s="2"/>
      <c r="L586" s="45"/>
      <c r="Q586" s="45"/>
      <c r="Z586" s="45"/>
      <c r="AE586" s="73"/>
      <c r="AF586" s="73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4:63" x14ac:dyDescent="0.2">
      <c r="D587" s="2"/>
      <c r="E587" s="17"/>
      <c r="F587" s="2"/>
      <c r="L587" s="45"/>
      <c r="Q587" s="45"/>
      <c r="Z587" s="45"/>
      <c r="AE587" s="73"/>
      <c r="AF587" s="73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4:63" x14ac:dyDescent="0.2">
      <c r="D588" s="2"/>
      <c r="E588" s="17"/>
      <c r="F588" s="2"/>
      <c r="L588" s="45"/>
      <c r="Q588" s="45"/>
      <c r="Z588" s="45"/>
      <c r="AE588" s="73"/>
      <c r="AF588" s="73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4:63" x14ac:dyDescent="0.2">
      <c r="D589" s="2"/>
      <c r="E589" s="17"/>
      <c r="F589" s="2"/>
      <c r="L589" s="45"/>
      <c r="Q589" s="45"/>
      <c r="Z589" s="45"/>
      <c r="AE589" s="73"/>
      <c r="AF589" s="73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4:63" x14ac:dyDescent="0.2">
      <c r="D590" s="2"/>
      <c r="E590" s="17"/>
      <c r="F590" s="2"/>
      <c r="L590" s="45"/>
      <c r="Q590" s="45"/>
      <c r="Z590" s="45"/>
      <c r="AE590" s="73"/>
      <c r="AF590" s="73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4:63" x14ac:dyDescent="0.2">
      <c r="D591" s="2"/>
      <c r="E591" s="17"/>
      <c r="F591" s="2"/>
      <c r="L591" s="45"/>
      <c r="Q591" s="45"/>
      <c r="Z591" s="45"/>
      <c r="AE591" s="73"/>
      <c r="AF591" s="73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4:63" x14ac:dyDescent="0.2">
      <c r="D592" s="2"/>
      <c r="E592" s="17"/>
      <c r="F592" s="2"/>
      <c r="L592" s="45"/>
      <c r="Q592" s="45"/>
      <c r="Z592" s="45"/>
      <c r="AE592" s="73"/>
      <c r="AF592" s="73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4:63" x14ac:dyDescent="0.2">
      <c r="D593" s="2"/>
      <c r="E593" s="17"/>
      <c r="F593" s="2"/>
      <c r="L593" s="45"/>
      <c r="Q593" s="45"/>
      <c r="Z593" s="45"/>
      <c r="AE593" s="73"/>
      <c r="AF593" s="73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4:63" x14ac:dyDescent="0.2">
      <c r="D594" s="2"/>
      <c r="E594" s="17"/>
      <c r="F594" s="2"/>
      <c r="L594" s="45"/>
      <c r="Q594" s="45"/>
      <c r="Z594" s="45"/>
      <c r="AE594" s="73"/>
      <c r="AF594" s="73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4:63" x14ac:dyDescent="0.2">
      <c r="D595" s="2"/>
      <c r="E595" s="17"/>
      <c r="F595" s="2"/>
      <c r="L595" s="45"/>
      <c r="Q595" s="45"/>
      <c r="Z595" s="45"/>
      <c r="AE595" s="73"/>
      <c r="AF595" s="73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4:63" x14ac:dyDescent="0.2">
      <c r="D596" s="2"/>
      <c r="E596" s="17"/>
      <c r="F596" s="2"/>
      <c r="L596" s="45"/>
      <c r="Q596" s="45"/>
      <c r="Z596" s="45"/>
      <c r="AE596" s="73"/>
      <c r="AF596" s="73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4:63" x14ac:dyDescent="0.2">
      <c r="D597" s="2"/>
      <c r="E597" s="17"/>
      <c r="F597" s="2"/>
      <c r="L597" s="45"/>
      <c r="Q597" s="45"/>
      <c r="Z597" s="45"/>
      <c r="AE597" s="73"/>
      <c r="AF597" s="73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4:63" x14ac:dyDescent="0.2">
      <c r="D598" s="2"/>
      <c r="E598" s="17"/>
      <c r="F598" s="2"/>
      <c r="L598" s="45"/>
      <c r="Q598" s="45"/>
      <c r="Z598" s="45"/>
      <c r="AE598" s="73"/>
      <c r="AF598" s="73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4:63" x14ac:dyDescent="0.2">
      <c r="D599" s="2"/>
      <c r="E599" s="17"/>
      <c r="F599" s="2"/>
      <c r="L599" s="45"/>
      <c r="Q599" s="45"/>
      <c r="Z599" s="45"/>
      <c r="AE599" s="73"/>
      <c r="AF599" s="73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4:63" x14ac:dyDescent="0.2">
      <c r="D600" s="2"/>
      <c r="E600" s="17"/>
      <c r="F600" s="2"/>
      <c r="L600" s="45"/>
      <c r="Q600" s="45"/>
      <c r="Z600" s="45"/>
      <c r="AE600" s="73"/>
      <c r="AF600" s="73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4:63" x14ac:dyDescent="0.2">
      <c r="D601" s="2"/>
      <c r="E601" s="17"/>
      <c r="F601" s="2"/>
      <c r="L601" s="45"/>
      <c r="Q601" s="45"/>
      <c r="Z601" s="45"/>
      <c r="AE601" s="73"/>
      <c r="AF601" s="73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4:63" x14ac:dyDescent="0.2">
      <c r="D602" s="2"/>
      <c r="E602" s="17"/>
      <c r="F602" s="2"/>
      <c r="L602" s="45"/>
      <c r="Q602" s="45"/>
      <c r="Z602" s="45"/>
      <c r="AE602" s="73"/>
      <c r="AF602" s="73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4:63" x14ac:dyDescent="0.2">
      <c r="D603" s="2"/>
      <c r="E603" s="17"/>
      <c r="F603" s="2"/>
      <c r="L603" s="45"/>
      <c r="Q603" s="45"/>
      <c r="Z603" s="45"/>
      <c r="AE603" s="73"/>
      <c r="AF603" s="73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4:63" x14ac:dyDescent="0.2">
      <c r="D604" s="2"/>
      <c r="E604" s="17"/>
      <c r="F604" s="2"/>
      <c r="L604" s="45"/>
      <c r="Q604" s="45"/>
      <c r="Z604" s="45"/>
      <c r="AE604" s="73"/>
      <c r="AF604" s="73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4:63" x14ac:dyDescent="0.2">
      <c r="D605" s="2"/>
      <c r="E605" s="17"/>
      <c r="F605" s="2"/>
      <c r="L605" s="45"/>
      <c r="Q605" s="45"/>
      <c r="Z605" s="45"/>
      <c r="AE605" s="73"/>
      <c r="AF605" s="73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4:63" x14ac:dyDescent="0.2">
      <c r="D606" s="2"/>
      <c r="E606" s="17"/>
      <c r="F606" s="2"/>
      <c r="L606" s="45"/>
      <c r="Q606" s="45"/>
      <c r="Z606" s="45"/>
      <c r="AE606" s="73"/>
      <c r="AF606" s="73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4:63" x14ac:dyDescent="0.2">
      <c r="D607" s="2"/>
      <c r="E607" s="17"/>
      <c r="F607" s="2"/>
      <c r="L607" s="45"/>
      <c r="Q607" s="45"/>
      <c r="Z607" s="45"/>
      <c r="AE607" s="73"/>
      <c r="AF607" s="73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4:63" x14ac:dyDescent="0.2">
      <c r="D608" s="2"/>
      <c r="E608" s="17"/>
      <c r="F608" s="2"/>
      <c r="L608" s="45"/>
      <c r="Q608" s="45"/>
      <c r="Z608" s="45"/>
      <c r="AE608" s="73"/>
      <c r="AF608" s="73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4:63" x14ac:dyDescent="0.2">
      <c r="D609" s="2"/>
      <c r="E609" s="17"/>
      <c r="F609" s="2"/>
      <c r="L609" s="45"/>
      <c r="Q609" s="45"/>
      <c r="Z609" s="45"/>
      <c r="AE609" s="73"/>
      <c r="AF609" s="73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4:63" x14ac:dyDescent="0.2">
      <c r="D610" s="2"/>
      <c r="E610" s="17"/>
      <c r="F610" s="2"/>
      <c r="L610" s="45"/>
      <c r="Q610" s="45"/>
      <c r="Z610" s="45"/>
      <c r="AE610" s="73"/>
      <c r="AF610" s="73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4:63" x14ac:dyDescent="0.2">
      <c r="D611" s="2"/>
      <c r="E611" s="17"/>
      <c r="F611" s="2"/>
      <c r="L611" s="45"/>
      <c r="Q611" s="45"/>
      <c r="Z611" s="45"/>
      <c r="AE611" s="73"/>
      <c r="AF611" s="73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4:63" x14ac:dyDescent="0.2">
      <c r="D612" s="2"/>
      <c r="E612" s="17"/>
      <c r="F612" s="2"/>
      <c r="L612" s="45"/>
      <c r="Q612" s="45"/>
      <c r="Z612" s="45"/>
      <c r="AE612" s="73"/>
      <c r="AF612" s="73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4:63" x14ac:dyDescent="0.2">
      <c r="D613" s="2"/>
      <c r="E613" s="17"/>
      <c r="F613" s="2"/>
      <c r="L613" s="45"/>
      <c r="Q613" s="45"/>
      <c r="Z613" s="45"/>
      <c r="AE613" s="73"/>
      <c r="AF613" s="73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4:63" x14ac:dyDescent="0.2">
      <c r="D614" s="2"/>
      <c r="E614" s="17"/>
      <c r="F614" s="2"/>
      <c r="L614" s="45"/>
      <c r="Q614" s="45"/>
      <c r="Z614" s="45"/>
      <c r="AE614" s="73"/>
      <c r="AF614" s="73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4:63" x14ac:dyDescent="0.2">
      <c r="D615" s="2"/>
      <c r="E615" s="17"/>
      <c r="F615" s="2"/>
      <c r="L615" s="45"/>
      <c r="Q615" s="45"/>
      <c r="Z615" s="45"/>
      <c r="AE615" s="73"/>
      <c r="AF615" s="73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4:63" x14ac:dyDescent="0.2">
      <c r="D616" s="2"/>
      <c r="E616" s="17"/>
      <c r="F616" s="2"/>
      <c r="L616" s="45"/>
      <c r="Q616" s="45"/>
      <c r="Z616" s="45"/>
      <c r="AE616" s="73"/>
      <c r="AF616" s="73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4:63" x14ac:dyDescent="0.2">
      <c r="D617" s="2"/>
      <c r="E617" s="17"/>
      <c r="F617" s="2"/>
      <c r="L617" s="45"/>
      <c r="Q617" s="45"/>
      <c r="Z617" s="45"/>
      <c r="AE617" s="73"/>
      <c r="AF617" s="73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4:63" x14ac:dyDescent="0.2">
      <c r="D618" s="2"/>
      <c r="E618" s="17"/>
      <c r="F618" s="2"/>
      <c r="L618" s="45"/>
      <c r="Q618" s="45"/>
      <c r="Z618" s="45"/>
      <c r="AE618" s="73"/>
      <c r="AF618" s="73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4:63" x14ac:dyDescent="0.2">
      <c r="D619" s="2"/>
      <c r="E619" s="17"/>
      <c r="F619" s="2"/>
      <c r="L619" s="45"/>
      <c r="Q619" s="45"/>
      <c r="Z619" s="45"/>
      <c r="AE619" s="73"/>
      <c r="AF619" s="73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4:63" x14ac:dyDescent="0.2">
      <c r="D620" s="2"/>
      <c r="E620" s="17"/>
      <c r="F620" s="2"/>
      <c r="L620" s="45"/>
      <c r="Q620" s="45"/>
      <c r="Z620" s="45"/>
      <c r="AE620" s="73"/>
      <c r="AF620" s="73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4:63" x14ac:dyDescent="0.2">
      <c r="D621" s="2"/>
      <c r="E621" s="17"/>
      <c r="F621" s="2"/>
      <c r="L621" s="45"/>
      <c r="Q621" s="45"/>
      <c r="Z621" s="45"/>
      <c r="AE621" s="73"/>
      <c r="AF621" s="73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4:63" x14ac:dyDescent="0.2">
      <c r="D622" s="2"/>
      <c r="E622" s="17"/>
      <c r="F622" s="2"/>
      <c r="L622" s="45"/>
      <c r="Q622" s="45"/>
      <c r="Z622" s="45"/>
      <c r="AE622" s="73"/>
      <c r="AF622" s="73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4:63" x14ac:dyDescent="0.2">
      <c r="D623" s="2"/>
      <c r="E623" s="17"/>
      <c r="F623" s="2"/>
      <c r="L623" s="45"/>
      <c r="Q623" s="45"/>
      <c r="Z623" s="45"/>
      <c r="AE623" s="73"/>
      <c r="AF623" s="73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4:63" x14ac:dyDescent="0.2">
      <c r="D624" s="2"/>
      <c r="E624" s="17"/>
      <c r="F624" s="2"/>
      <c r="L624" s="45"/>
      <c r="Q624" s="45"/>
      <c r="Z624" s="45"/>
      <c r="AE624" s="73"/>
      <c r="AF624" s="73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4:63" x14ac:dyDescent="0.2">
      <c r="D625" s="2"/>
      <c r="E625" s="17"/>
      <c r="F625" s="2"/>
      <c r="L625" s="45"/>
      <c r="Q625" s="45"/>
      <c r="Z625" s="45"/>
      <c r="AE625" s="73"/>
      <c r="AF625" s="73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4:63" x14ac:dyDescent="0.2">
      <c r="D626" s="2"/>
      <c r="E626" s="17"/>
      <c r="F626" s="2"/>
      <c r="L626" s="45"/>
      <c r="Q626" s="45"/>
      <c r="Z626" s="45"/>
      <c r="AE626" s="73"/>
      <c r="AF626" s="73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4:63" x14ac:dyDescent="0.2">
      <c r="D627" s="2"/>
      <c r="E627" s="17"/>
      <c r="F627" s="2"/>
      <c r="L627" s="45"/>
      <c r="Q627" s="45"/>
      <c r="Z627" s="45"/>
      <c r="AE627" s="73"/>
      <c r="AF627" s="73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4:63" x14ac:dyDescent="0.2">
      <c r="D628" s="2"/>
      <c r="E628" s="17"/>
      <c r="F628" s="2"/>
      <c r="L628" s="45"/>
      <c r="Q628" s="45"/>
      <c r="Z628" s="45"/>
      <c r="AE628" s="73"/>
      <c r="AF628" s="73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4:63" x14ac:dyDescent="0.2">
      <c r="D629" s="2"/>
      <c r="E629" s="17"/>
      <c r="F629" s="2"/>
      <c r="L629" s="45"/>
      <c r="Q629" s="45"/>
      <c r="Z629" s="45"/>
      <c r="AE629" s="73"/>
      <c r="AF629" s="73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4:63" x14ac:dyDescent="0.2">
      <c r="D630" s="2"/>
      <c r="E630" s="17"/>
      <c r="F630" s="2"/>
      <c r="L630" s="45"/>
      <c r="Q630" s="45"/>
      <c r="Z630" s="45"/>
      <c r="AE630" s="73"/>
      <c r="AF630" s="73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4:63" x14ac:dyDescent="0.2">
      <c r="D631" s="2"/>
      <c r="E631" s="17"/>
      <c r="F631" s="2"/>
      <c r="L631" s="45"/>
      <c r="Q631" s="45"/>
      <c r="Z631" s="45"/>
      <c r="AE631" s="73"/>
      <c r="AF631" s="73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4:63" x14ac:dyDescent="0.2">
      <c r="D632" s="2"/>
      <c r="E632" s="17"/>
      <c r="F632" s="2"/>
      <c r="L632" s="45"/>
      <c r="Q632" s="45"/>
      <c r="Z632" s="45"/>
      <c r="AE632" s="73"/>
      <c r="AF632" s="73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4:63" x14ac:dyDescent="0.2">
      <c r="D633" s="2"/>
      <c r="E633" s="17"/>
      <c r="F633" s="2"/>
      <c r="L633" s="45"/>
      <c r="Q633" s="45"/>
      <c r="Z633" s="45"/>
      <c r="AE633" s="73"/>
      <c r="AF633" s="73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4:63" x14ac:dyDescent="0.2">
      <c r="D634" s="2"/>
      <c r="E634" s="17"/>
      <c r="F634" s="2"/>
      <c r="L634" s="45"/>
      <c r="Q634" s="45"/>
      <c r="Z634" s="45"/>
      <c r="AE634" s="73"/>
      <c r="AF634" s="73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4:63" x14ac:dyDescent="0.2">
      <c r="D635" s="2"/>
      <c r="E635" s="17"/>
      <c r="F635" s="2"/>
      <c r="L635" s="45"/>
      <c r="Q635" s="45"/>
      <c r="Z635" s="45"/>
      <c r="AE635" s="73"/>
      <c r="AF635" s="73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4:63" x14ac:dyDescent="0.2">
      <c r="D636" s="2"/>
      <c r="E636" s="17"/>
      <c r="F636" s="2"/>
      <c r="L636" s="45"/>
      <c r="Q636" s="45"/>
      <c r="Z636" s="45"/>
      <c r="AE636" s="73"/>
      <c r="AF636" s="73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4:63" x14ac:dyDescent="0.2">
      <c r="D637" s="2"/>
      <c r="E637" s="17"/>
      <c r="F637" s="2"/>
      <c r="L637" s="45"/>
      <c r="Q637" s="45"/>
      <c r="Z637" s="45"/>
      <c r="AE637" s="73"/>
      <c r="AF637" s="73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4:63" x14ac:dyDescent="0.2">
      <c r="D638" s="2"/>
      <c r="E638" s="17"/>
      <c r="F638" s="2"/>
      <c r="L638" s="45"/>
      <c r="Q638" s="45"/>
      <c r="Z638" s="45"/>
      <c r="AE638" s="73"/>
      <c r="AF638" s="73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4:63" x14ac:dyDescent="0.2">
      <c r="D639" s="2"/>
      <c r="E639" s="17"/>
      <c r="F639" s="2"/>
      <c r="L639" s="45"/>
      <c r="Q639" s="45"/>
      <c r="Z639" s="45"/>
      <c r="AE639" s="73"/>
      <c r="AF639" s="73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4:63" x14ac:dyDescent="0.2">
      <c r="D640" s="2"/>
      <c r="E640" s="17"/>
      <c r="F640" s="2"/>
      <c r="L640" s="45"/>
      <c r="Q640" s="45"/>
      <c r="Z640" s="45"/>
      <c r="AE640" s="73"/>
      <c r="AF640" s="73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4:63" x14ac:dyDescent="0.2">
      <c r="D641" s="2"/>
      <c r="E641" s="17"/>
      <c r="F641" s="2"/>
      <c r="L641" s="45"/>
      <c r="Q641" s="45"/>
      <c r="Z641" s="45"/>
      <c r="AE641" s="73"/>
      <c r="AF641" s="73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4:63" x14ac:dyDescent="0.2">
      <c r="D642" s="2"/>
      <c r="E642" s="17"/>
      <c r="F642" s="2"/>
      <c r="L642" s="45"/>
      <c r="Q642" s="45"/>
      <c r="Z642" s="45"/>
      <c r="AE642" s="73"/>
      <c r="AF642" s="73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4:63" x14ac:dyDescent="0.2">
      <c r="D643" s="2"/>
      <c r="E643" s="17"/>
      <c r="F643" s="2"/>
      <c r="L643" s="45"/>
      <c r="Q643" s="45"/>
      <c r="Z643" s="45"/>
      <c r="AE643" s="73"/>
      <c r="AF643" s="73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4:63" x14ac:dyDescent="0.2">
      <c r="D644" s="2"/>
      <c r="E644" s="17"/>
      <c r="F644" s="2"/>
      <c r="L644" s="45"/>
      <c r="Q644" s="45"/>
      <c r="Z644" s="45"/>
      <c r="AE644" s="73"/>
      <c r="AF644" s="73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</sheetData>
  <autoFilter ref="A3:AV3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F5:F31">
      <formula1>"Ввод АТ (Тр),ЛЭП,Генератор,СКРМ"</formula1>
    </dataValidation>
  </dataValidations>
  <pageMargins left="0.19685039370078741" right="0.19685039370078741" top="0.19685039370078741" bottom="0.19685039370078741" header="0.51181102362204722" footer="0.51181102362204722"/>
  <pageSetup paperSize="9" orientation="portrait" horizontalDpi="4294967293"/>
  <headerFooter alignWithMargins="0"/>
  <ignoredErrors>
    <ignoredError sqref="I4:A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Активная ЮУ</vt:lpstr>
      <vt:lpstr> Реактивная ЮУ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2019-07-05T08:34:08Z</dcterms:created>
  <dcterms:modified xsi:type="dcterms:W3CDTF">2021-03-24T10:44:04Z</dcterms:modified>
</cp:coreProperties>
</file>