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ЭтаКнига" defaultThemeVersion="124226"/>
  <bookViews>
    <workbookView xWindow="-15" yWindow="6240" windowWidth="28830" windowHeight="6300" tabRatio="832"/>
  </bookViews>
  <sheets>
    <sheet name="Активная" sheetId="18" r:id="rId1"/>
    <sheet name=" Реактивная " sheetId="17" r:id="rId2"/>
  </sheets>
  <definedNames>
    <definedName name="_xlnm._FilterDatabase" localSheetId="1" hidden="1">' Реактивная '!$A$3:$AV$31</definedName>
    <definedName name="_xlnm._FilterDatabase" localSheetId="0" hidden="1">Активная!$A$1:$AN$31</definedName>
  </definedNames>
  <calcPr calcId="145621"/>
</workbook>
</file>

<file path=xl/calcChain.xml><?xml version="1.0" encoding="utf-8"?>
<calcChain xmlns="http://schemas.openxmlformats.org/spreadsheetml/2006/main">
  <c r="AF10" i="17" l="1"/>
  <c r="AE10" i="17"/>
  <c r="AD10" i="17"/>
  <c r="AC10" i="17"/>
  <c r="AB10" i="17"/>
  <c r="AA10" i="17"/>
  <c r="Z10" i="17"/>
  <c r="Y10" i="17"/>
  <c r="X10" i="17"/>
  <c r="W10" i="17"/>
  <c r="V10" i="17"/>
  <c r="U10" i="17"/>
  <c r="T10" i="17"/>
  <c r="S10" i="17"/>
  <c r="R10" i="17"/>
  <c r="Q10" i="17"/>
  <c r="P10" i="17"/>
  <c r="O10" i="17"/>
  <c r="N10" i="17"/>
  <c r="M10" i="17"/>
  <c r="L10" i="17"/>
  <c r="K10" i="17"/>
  <c r="J10" i="17"/>
  <c r="I10" i="17"/>
  <c r="AF9" i="17"/>
  <c r="AE9" i="17"/>
  <c r="AD9" i="17"/>
  <c r="AC9" i="17"/>
  <c r="AB9" i="17"/>
  <c r="AA9" i="17"/>
  <c r="Z9" i="17"/>
  <c r="Y9" i="17"/>
  <c r="X9" i="17"/>
  <c r="W9" i="17"/>
  <c r="V9" i="17"/>
  <c r="U9" i="17"/>
  <c r="T9" i="17"/>
  <c r="S9" i="17"/>
  <c r="R9" i="17"/>
  <c r="Q9" i="17"/>
  <c r="P9" i="17"/>
  <c r="O9" i="17"/>
  <c r="N9" i="17"/>
  <c r="M9" i="17"/>
  <c r="L9" i="17"/>
  <c r="K9" i="17"/>
  <c r="J9" i="17"/>
  <c r="I9" i="17"/>
  <c r="AF8" i="17"/>
  <c r="AE8" i="17"/>
  <c r="AD8" i="17"/>
  <c r="AC8" i="17"/>
  <c r="AB8" i="17"/>
  <c r="AA8" i="17"/>
  <c r="Z8" i="17"/>
  <c r="Y8" i="17"/>
  <c r="X8" i="17"/>
  <c r="W8" i="17"/>
  <c r="V8" i="17"/>
  <c r="U8" i="17"/>
  <c r="T8" i="17"/>
  <c r="S8" i="17"/>
  <c r="R8" i="17"/>
  <c r="Q8" i="17"/>
  <c r="P8" i="17"/>
  <c r="O8" i="17"/>
  <c r="N8" i="17"/>
  <c r="M8" i="17"/>
  <c r="L8" i="17"/>
  <c r="K8" i="17"/>
  <c r="J8" i="17"/>
  <c r="I8" i="17"/>
  <c r="AF7" i="17"/>
  <c r="AE7" i="17"/>
  <c r="AD7" i="17"/>
  <c r="AC7" i="17"/>
  <c r="AB7" i="17"/>
  <c r="AA7" i="17"/>
  <c r="Z7" i="17"/>
  <c r="Y7" i="17"/>
  <c r="X7" i="17"/>
  <c r="W7" i="17"/>
  <c r="V7" i="17"/>
  <c r="U7" i="17"/>
  <c r="T7" i="17"/>
  <c r="S7" i="17"/>
  <c r="R7" i="17"/>
  <c r="Q7" i="17"/>
  <c r="P7" i="17"/>
  <c r="O7" i="17"/>
  <c r="N7" i="17"/>
  <c r="M7" i="17"/>
  <c r="L7" i="17"/>
  <c r="K7" i="17"/>
  <c r="J7" i="17"/>
  <c r="I7" i="17"/>
  <c r="AF6" i="17"/>
  <c r="AE6" i="17"/>
  <c r="AD6" i="17"/>
  <c r="AC6" i="17"/>
  <c r="AB6" i="17"/>
  <c r="AA6" i="17"/>
  <c r="Z6" i="17"/>
  <c r="Y6" i="17"/>
  <c r="X6" i="17"/>
  <c r="W6" i="17"/>
  <c r="V6" i="17"/>
  <c r="U6" i="17"/>
  <c r="T6" i="17"/>
  <c r="S6" i="17"/>
  <c r="R6" i="17"/>
  <c r="Q6" i="17"/>
  <c r="P6" i="17"/>
  <c r="O6" i="17"/>
  <c r="N6" i="17"/>
  <c r="M6" i="17"/>
  <c r="L6" i="17"/>
  <c r="K6" i="17"/>
  <c r="J6" i="17"/>
  <c r="I6" i="17"/>
  <c r="AF5" i="17"/>
  <c r="AE5" i="17"/>
  <c r="AD5" i="17"/>
  <c r="AC5" i="17"/>
  <c r="AB5" i="17"/>
  <c r="AA5" i="17"/>
  <c r="Z5" i="17"/>
  <c r="Y5" i="17"/>
  <c r="X5" i="17"/>
  <c r="W5" i="17"/>
  <c r="V5" i="17"/>
  <c r="U5" i="17"/>
  <c r="T5" i="17"/>
  <c r="S5" i="17"/>
  <c r="R5" i="17"/>
  <c r="Q5" i="17"/>
  <c r="P5" i="17"/>
  <c r="O5" i="17"/>
  <c r="N5" i="17"/>
  <c r="M5" i="17"/>
  <c r="L5" i="17"/>
  <c r="K5" i="17"/>
  <c r="J5" i="17"/>
  <c r="I5" i="17"/>
  <c r="AF10" i="18" l="1"/>
  <c r="AE10" i="18"/>
  <c r="AD10" i="18"/>
  <c r="AC10" i="18"/>
  <c r="AB10" i="18"/>
  <c r="AA10" i="18"/>
  <c r="Z10" i="18"/>
  <c r="Y10" i="18"/>
  <c r="X10" i="18"/>
  <c r="W10" i="18"/>
  <c r="V10" i="18"/>
  <c r="U10" i="18"/>
  <c r="T10" i="18"/>
  <c r="S10" i="18"/>
  <c r="R10" i="18"/>
  <c r="Q10" i="18"/>
  <c r="P10" i="18"/>
  <c r="O10" i="18"/>
  <c r="N10" i="18"/>
  <c r="M10" i="18"/>
  <c r="L10" i="18"/>
  <c r="K10" i="18"/>
  <c r="J10" i="18"/>
  <c r="I10" i="18"/>
  <c r="AF9" i="18"/>
  <c r="AE9" i="18"/>
  <c r="AD9" i="18"/>
  <c r="AC9" i="18"/>
  <c r="AB9" i="18"/>
  <c r="AA9" i="18"/>
  <c r="Z9" i="18"/>
  <c r="Y9" i="18"/>
  <c r="X9" i="18"/>
  <c r="W9" i="18"/>
  <c r="V9" i="18"/>
  <c r="U9" i="18"/>
  <c r="T9" i="18"/>
  <c r="S9" i="18"/>
  <c r="R9" i="18"/>
  <c r="Q9" i="18"/>
  <c r="P9" i="18"/>
  <c r="O9" i="18"/>
  <c r="N9" i="18"/>
  <c r="M9" i="18"/>
  <c r="L9" i="18"/>
  <c r="K9" i="18"/>
  <c r="J9" i="18"/>
  <c r="I9" i="18"/>
  <c r="AF8" i="18"/>
  <c r="AE8" i="18"/>
  <c r="AD8" i="18"/>
  <c r="AC8" i="18"/>
  <c r="AB8" i="18"/>
  <c r="AA8" i="18"/>
  <c r="Z8" i="18"/>
  <c r="Y8" i="18"/>
  <c r="X8" i="18"/>
  <c r="W8" i="18"/>
  <c r="V8" i="18"/>
  <c r="U8" i="18"/>
  <c r="T8" i="18"/>
  <c r="S8" i="18"/>
  <c r="R8" i="18"/>
  <c r="Q8" i="18"/>
  <c r="P8" i="18"/>
  <c r="O8" i="18"/>
  <c r="N8" i="18"/>
  <c r="M8" i="18"/>
  <c r="L8" i="18"/>
  <c r="K8" i="18"/>
  <c r="J8" i="18"/>
  <c r="I8" i="18"/>
  <c r="AF7" i="18"/>
  <c r="AE7" i="18"/>
  <c r="AD7" i="18"/>
  <c r="AC7" i="18"/>
  <c r="AB7" i="18"/>
  <c r="AA7" i="18"/>
  <c r="Z7" i="18"/>
  <c r="Y7" i="18"/>
  <c r="X7" i="18"/>
  <c r="W7" i="18"/>
  <c r="V7" i="18"/>
  <c r="U7" i="18"/>
  <c r="T7" i="18"/>
  <c r="S7" i="18"/>
  <c r="R7" i="18"/>
  <c r="Q7" i="18"/>
  <c r="P7" i="18"/>
  <c r="O7" i="18"/>
  <c r="N7" i="18"/>
  <c r="M7" i="18"/>
  <c r="L7" i="18"/>
  <c r="K7" i="18"/>
  <c r="J7" i="18"/>
  <c r="I7" i="18"/>
  <c r="AF6" i="18"/>
  <c r="AE6" i="18"/>
  <c r="AD6" i="18"/>
  <c r="AC6" i="18"/>
  <c r="AB6" i="18"/>
  <c r="AA6" i="18"/>
  <c r="Z6" i="18"/>
  <c r="Y6" i="18"/>
  <c r="X6" i="18"/>
  <c r="W6" i="18"/>
  <c r="V6" i="18"/>
  <c r="U6" i="18"/>
  <c r="T6" i="18"/>
  <c r="S6" i="18"/>
  <c r="R6" i="18"/>
  <c r="Q6" i="18"/>
  <c r="P6" i="18"/>
  <c r="O6" i="18"/>
  <c r="N6" i="18"/>
  <c r="M6" i="18"/>
  <c r="L6" i="18"/>
  <c r="K6" i="18"/>
  <c r="J6" i="18"/>
  <c r="I6" i="18"/>
  <c r="AF5" i="18"/>
  <c r="AE5" i="18"/>
  <c r="AD5" i="18"/>
  <c r="AC5" i="18"/>
  <c r="AB5" i="18"/>
  <c r="AA5" i="18"/>
  <c r="Z5" i="18"/>
  <c r="Y5" i="18"/>
  <c r="X5" i="18"/>
  <c r="W5" i="18"/>
  <c r="V5" i="18"/>
  <c r="U5" i="18"/>
  <c r="T5" i="18"/>
  <c r="S5" i="18"/>
  <c r="R5" i="18"/>
  <c r="Q5" i="18"/>
  <c r="P5" i="18"/>
  <c r="O5" i="18"/>
  <c r="N5" i="18"/>
  <c r="M5" i="18"/>
  <c r="L5" i="18"/>
  <c r="K5" i="18"/>
  <c r="J5" i="18"/>
  <c r="I5" i="18"/>
  <c r="AG31" i="18" l="1"/>
  <c r="AG30" i="18"/>
  <c r="AG29" i="18"/>
  <c r="AG28" i="18"/>
  <c r="AG26" i="18"/>
  <c r="AG25" i="18"/>
  <c r="AG24" i="18"/>
  <c r="AG23" i="18"/>
  <c r="AG22" i="18"/>
  <c r="AG21" i="18"/>
  <c r="AG20" i="18"/>
  <c r="AG18" i="18"/>
  <c r="AG17" i="18"/>
  <c r="AG16" i="18"/>
  <c r="AG15" i="18"/>
  <c r="AG14" i="18"/>
  <c r="AG13" i="18"/>
  <c r="AG12" i="18"/>
  <c r="AG11" i="18"/>
  <c r="AF4" i="18"/>
  <c r="AE4" i="18"/>
  <c r="AD4" i="18"/>
  <c r="AC4" i="18"/>
  <c r="AB4" i="18"/>
  <c r="AA4" i="18"/>
  <c r="Z4" i="18"/>
  <c r="Y4" i="18"/>
  <c r="X4" i="18"/>
  <c r="W4" i="18"/>
  <c r="V4" i="18"/>
  <c r="U4" i="18"/>
  <c r="T4" i="18"/>
  <c r="S4" i="18"/>
  <c r="R4" i="18"/>
  <c r="Q4" i="18"/>
  <c r="P4" i="18"/>
  <c r="O4" i="18"/>
  <c r="N4" i="18"/>
  <c r="M4" i="18"/>
  <c r="L4" i="18"/>
  <c r="K4" i="18"/>
  <c r="J4" i="18"/>
  <c r="I4" i="18"/>
  <c r="AG5" i="18" l="1"/>
  <c r="AG7" i="18"/>
  <c r="AG9" i="18"/>
  <c r="AG4" i="18"/>
  <c r="AI4" i="18" s="1"/>
  <c r="AG6" i="18"/>
  <c r="AG8" i="18"/>
  <c r="AG10" i="18"/>
  <c r="AL4" i="18" l="1"/>
  <c r="AG31" i="17"/>
  <c r="AG30" i="17"/>
  <c r="AG29" i="17"/>
  <c r="AG28" i="17"/>
  <c r="AG27" i="17"/>
  <c r="AG26" i="17"/>
  <c r="AG25" i="17"/>
  <c r="AG24" i="17"/>
  <c r="AG23" i="17"/>
  <c r="AG22" i="17"/>
  <c r="AG21" i="17"/>
  <c r="AG20" i="17"/>
  <c r="AG19" i="17"/>
  <c r="AG18" i="17"/>
  <c r="AG17" i="17"/>
  <c r="AG16" i="17"/>
  <c r="AG15" i="17"/>
  <c r="AG14" i="17"/>
  <c r="AG13" i="17"/>
  <c r="AG12" i="17"/>
  <c r="AG11" i="17"/>
  <c r="AE4" i="17"/>
  <c r="AB4" i="17"/>
  <c r="Z4" i="17"/>
  <c r="T4" i="17"/>
  <c r="S4" i="17"/>
  <c r="N4" i="17"/>
  <c r="L4" i="17"/>
  <c r="J4" i="17"/>
  <c r="AF4" i="17"/>
  <c r="AL5" i="18" l="1"/>
  <c r="AJ5" i="18" s="1"/>
  <c r="R4" i="17"/>
  <c r="P4" i="17"/>
  <c r="W4" i="17"/>
  <c r="O4" i="17"/>
  <c r="V4" i="17"/>
  <c r="AD4" i="17"/>
  <c r="X4" i="17"/>
  <c r="K4" i="17"/>
  <c r="AA4" i="17"/>
  <c r="AG7" i="17"/>
  <c r="M4" i="17"/>
  <c r="Q4" i="17"/>
  <c r="U4" i="17"/>
  <c r="Y4" i="17"/>
  <c r="AC4" i="17"/>
  <c r="AG10" i="17"/>
  <c r="AG5" i="17"/>
  <c r="I4" i="17"/>
  <c r="AG9" i="17"/>
  <c r="AG8" i="17"/>
  <c r="AJ4" i="18" l="1"/>
  <c r="AK4" i="18" s="1"/>
  <c r="AM4" i="18" s="1"/>
  <c r="AG6" i="17"/>
  <c r="AL6" i="18"/>
  <c r="AJ6" i="18" s="1"/>
  <c r="AI5" i="18"/>
  <c r="AG4" i="17"/>
  <c r="AK5" i="18" l="1"/>
  <c r="AM5" i="18" s="1"/>
  <c r="AL7" i="18"/>
  <c r="AJ7" i="18" s="1"/>
  <c r="AI6" i="18"/>
  <c r="AK6" i="18" l="1"/>
  <c r="AM6" i="18" s="1"/>
  <c r="AL8" i="18"/>
  <c r="AJ8" i="18" s="1"/>
  <c r="AI7" i="18"/>
  <c r="AK7" i="18" l="1"/>
  <c r="AM7" i="18" s="1"/>
  <c r="AL9" i="18"/>
  <c r="AJ9" i="18" s="1"/>
  <c r="AI8" i="18"/>
  <c r="AK8" i="18" l="1"/>
  <c r="AM8" i="18" s="1"/>
  <c r="AL10" i="18"/>
  <c r="AJ10" i="18" s="1"/>
  <c r="AI9" i="18"/>
  <c r="AK9" i="18" l="1"/>
  <c r="AM9" i="18" s="1"/>
  <c r="AL11" i="18"/>
  <c r="AJ11" i="18" s="1"/>
  <c r="AI10" i="18"/>
  <c r="AK10" i="18" l="1"/>
  <c r="AM10" i="18" s="1"/>
  <c r="AL12" i="18"/>
  <c r="AJ12" i="18" s="1"/>
  <c r="AI11" i="18"/>
  <c r="AK11" i="18" l="1"/>
  <c r="AM11" i="18" s="1"/>
  <c r="AL13" i="18"/>
  <c r="AJ13" i="18" s="1"/>
  <c r="AI12" i="18"/>
  <c r="AK12" i="18" l="1"/>
  <c r="AM12" i="18" s="1"/>
  <c r="AL14" i="18"/>
  <c r="AJ14" i="18" s="1"/>
  <c r="AI13" i="18"/>
  <c r="AK13" i="18" l="1"/>
  <c r="AM13" i="18" s="1"/>
  <c r="AL15" i="18"/>
  <c r="AJ15" i="18" s="1"/>
  <c r="AI14" i="18"/>
  <c r="AK14" i="18" l="1"/>
  <c r="AM14" i="18" s="1"/>
  <c r="AL16" i="18"/>
  <c r="AI15" i="18"/>
  <c r="AJ16" i="18" l="1"/>
  <c r="AL17" i="18"/>
  <c r="AK15" i="18"/>
  <c r="AM15" i="18" s="1"/>
  <c r="AI16" i="18"/>
  <c r="AJ17" i="18" l="1"/>
  <c r="AI17" i="18"/>
  <c r="AK16" i="18"/>
  <c r="AM16" i="18" s="1"/>
  <c r="AL18" i="18"/>
  <c r="AJ18" i="18" s="1"/>
  <c r="AK17" i="18" l="1"/>
  <c r="AM17" i="18" s="1"/>
  <c r="AL19" i="18"/>
  <c r="AI18" i="18"/>
  <c r="AJ19" i="18" l="1"/>
  <c r="AL20" i="18"/>
  <c r="AK18" i="18"/>
  <c r="AM18" i="18" s="1"/>
  <c r="AI19" i="18"/>
  <c r="AJ20" i="18" l="1"/>
  <c r="AI20" i="18"/>
  <c r="AK19" i="18"/>
  <c r="AM19" i="18" s="1"/>
  <c r="AL21" i="18"/>
  <c r="AJ21" i="18" s="1"/>
  <c r="AK20" i="18" l="1"/>
  <c r="AM20" i="18" s="1"/>
  <c r="AL22" i="18"/>
  <c r="AI21" i="18"/>
  <c r="AJ22" i="18" l="1"/>
  <c r="AL23" i="18"/>
  <c r="AK21" i="18"/>
  <c r="AM21" i="18" s="1"/>
  <c r="AI22" i="18"/>
  <c r="AL24" i="18" l="1"/>
  <c r="AJ23" i="18"/>
  <c r="AI23" i="18"/>
  <c r="AK22" i="18"/>
  <c r="AM22" i="18" s="1"/>
  <c r="AK23" i="18" l="1"/>
  <c r="AM23" i="18" s="1"/>
  <c r="AL25" i="18"/>
  <c r="AI24" i="18"/>
  <c r="AJ24" i="18"/>
  <c r="AK24" i="18" l="1"/>
  <c r="AM24" i="18" s="1"/>
  <c r="AJ25" i="18"/>
  <c r="AL26" i="18"/>
  <c r="AI25" i="18"/>
  <c r="AK25" i="18" l="1"/>
  <c r="AM25" i="18" s="1"/>
  <c r="AI26" i="18"/>
  <c r="AJ26" i="18"/>
  <c r="AL27" i="18"/>
  <c r="AJ27" i="18" s="1"/>
  <c r="AK26" i="18" l="1"/>
  <c r="AM26" i="18" s="1"/>
  <c r="AL28" i="18"/>
  <c r="AJ28" i="18" s="1"/>
  <c r="AI27" i="18"/>
  <c r="AK27" i="18" l="1"/>
  <c r="AM27" i="18" s="1"/>
  <c r="AL29" i="18"/>
  <c r="AJ29" i="18" s="1"/>
  <c r="AI28" i="18"/>
  <c r="AL30" i="18" l="1"/>
  <c r="AI30" i="18" s="1"/>
  <c r="AI29" i="18"/>
  <c r="AK28" i="18"/>
  <c r="AM28" i="18" s="1"/>
  <c r="AJ30" i="18" l="1"/>
  <c r="AL31" i="18"/>
  <c r="AI31" i="18" s="1"/>
  <c r="AK29" i="18"/>
  <c r="AM29" i="18" s="1"/>
  <c r="AJ31" i="18" l="1"/>
  <c r="AK30" i="18"/>
  <c r="AM30" i="18" s="1"/>
  <c r="AK31" i="18" l="1"/>
  <c r="AM31" i="18" s="1"/>
</calcChain>
</file>

<file path=xl/sharedStrings.xml><?xml version="1.0" encoding="utf-8"?>
<sst xmlns="http://schemas.openxmlformats.org/spreadsheetml/2006/main" count="352" uniqueCount="44">
  <si>
    <t>Наименование ПС</t>
  </si>
  <si>
    <t>Наименование присоединения</t>
  </si>
  <si>
    <t>ввод</t>
  </si>
  <si>
    <t>ЮУ</t>
  </si>
  <si>
    <t>ф.1</t>
  </si>
  <si>
    <t>ф.2</t>
  </si>
  <si>
    <t>ф.7</t>
  </si>
  <si>
    <t>ф.10</t>
  </si>
  <si>
    <t>ф.12</t>
  </si>
  <si>
    <t>ф.16</t>
  </si>
  <si>
    <t>ф.3</t>
  </si>
  <si>
    <t>ф.11</t>
  </si>
  <si>
    <t>ф.14</t>
  </si>
  <si>
    <t>ф.15</t>
  </si>
  <si>
    <t>ф.6</t>
  </si>
  <si>
    <t>ф.8</t>
  </si>
  <si>
    <t>ф.1а</t>
  </si>
  <si>
    <t>ПС Приборная 110/10/6  кВ</t>
  </si>
  <si>
    <t>ф.2а-рез</t>
  </si>
  <si>
    <t>ф.3а</t>
  </si>
  <si>
    <t>ф.4а</t>
  </si>
  <si>
    <t>ф.5а</t>
  </si>
  <si>
    <t>ф.9-рез</t>
  </si>
  <si>
    <t>ф.1Б</t>
  </si>
  <si>
    <t>Q</t>
  </si>
  <si>
    <t>час</t>
  </si>
  <si>
    <t>P</t>
  </si>
  <si>
    <t>S</t>
  </si>
  <si>
    <t>Класс напряжения присоединения, кВ</t>
  </si>
  <si>
    <t>Суточный максимум нагрузки ПС и ЛЭП за этот час</t>
  </si>
  <si>
    <t>МАКС</t>
  </si>
  <si>
    <t>I</t>
  </si>
  <si>
    <t>Регион</t>
  </si>
  <si>
    <t>Субъект</t>
  </si>
  <si>
    <t>Подразделение субъекта</t>
  </si>
  <si>
    <t>Класс напряжения ПС, кВ</t>
  </si>
  <si>
    <t>Тип присоединения (ЛЭП, Ввод АТ (Тр), Генератор, СКРМ)</t>
  </si>
  <si>
    <t>Орловская область</t>
  </si>
  <si>
    <t>Орелэнерго</t>
  </si>
  <si>
    <t>Ввод АТ (Тр)</t>
  </si>
  <si>
    <t>ЛЭП</t>
  </si>
  <si>
    <t>P, МВт</t>
  </si>
  <si>
    <t>Q, Мвар</t>
  </si>
  <si>
    <t>Дата контрольного замера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</si>
</sst>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1"/>
      <name val="Arial Cyr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name val="Arial Cyr"/>
      <charset val="204"/>
    </font>
    <font>
      <b/>
      <sz val="14"/>
      <name val="Arial Cyr"/>
      <charset val="204"/>
    </font>
    <font>
      <sz val="11"/>
      <name val="Calibri"/>
      <family val="2"/>
      <scheme val="minor"/>
    </font>
    <font>
      <sz val="10"/>
      <color rgb="FFFF0000"/>
      <name val="Arial"/>
      <family val="2"/>
      <charset val="204"/>
    </font>
    <font>
      <sz val="10"/>
      <color rgb="FFC00000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2"/>
      <name val="Arial Cyr"/>
      <charset val="204"/>
    </font>
  </fonts>
  <fills count="1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4"/>
        <bgColor theme="4"/>
      </patternFill>
    </fill>
    <fill>
      <patternFill patternType="solid">
        <fgColor rgb="FFFFC000"/>
        <bgColor theme="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80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ont="1"/>
    <xf numFmtId="0" fontId="0" fillId="0" borderId="0" xfId="0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6" fillId="12" borderId="1" xfId="0" applyFont="1" applyFill="1" applyBorder="1" applyAlignment="1">
      <alignment horizontal="left" vertical="center"/>
    </xf>
    <xf numFmtId="165" fontId="6" fillId="4" borderId="1" xfId="0" applyNumberFormat="1" applyFont="1" applyFill="1" applyBorder="1" applyAlignment="1">
      <alignment horizontal="center" vertical="center"/>
    </xf>
    <xf numFmtId="0" fontId="6" fillId="14" borderId="1" xfId="0" applyFont="1" applyFill="1" applyBorder="1" applyAlignment="1">
      <alignment horizontal="left" vertical="center"/>
    </xf>
    <xf numFmtId="0" fontId="7" fillId="14" borderId="1" xfId="0" applyFont="1" applyFill="1" applyBorder="1" applyAlignment="1">
      <alignment horizontal="center" vertical="center"/>
    </xf>
    <xf numFmtId="0" fontId="6" fillId="14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65" fontId="4" fillId="9" borderId="1" xfId="6" applyNumberFormat="1" applyFill="1" applyBorder="1" applyAlignment="1">
      <alignment horizontal="center"/>
    </xf>
    <xf numFmtId="0" fontId="4" fillId="0" borderId="0" xfId="6"/>
    <xf numFmtId="165" fontId="4" fillId="10" borderId="1" xfId="6" applyNumberFormat="1" applyFill="1" applyBorder="1" applyAlignment="1">
      <alignment horizontal="center"/>
    </xf>
    <xf numFmtId="0" fontId="4" fillId="0" borderId="1" xfId="6" applyFont="1" applyFill="1" applyBorder="1" applyAlignment="1">
      <alignment horizontal="center"/>
    </xf>
    <xf numFmtId="0" fontId="4" fillId="0" borderId="1" xfId="6" applyFont="1" applyBorder="1" applyAlignment="1">
      <alignment horizontal="center"/>
    </xf>
    <xf numFmtId="0" fontId="12" fillId="13" borderId="1" xfId="10" applyFont="1" applyFill="1" applyBorder="1" applyAlignment="1">
      <alignment horizontal="center" vertical="center" wrapText="1"/>
    </xf>
    <xf numFmtId="0" fontId="9" fillId="15" borderId="1" xfId="10" applyNumberFormat="1" applyFont="1" applyFill="1" applyBorder="1" applyAlignment="1">
      <alignment horizontal="center" vertical="center" wrapText="1"/>
    </xf>
    <xf numFmtId="0" fontId="12" fillId="15" borderId="1" xfId="10" applyNumberFormat="1" applyFont="1" applyFill="1" applyBorder="1" applyAlignment="1">
      <alignment horizontal="center" vertical="center" wrapText="1"/>
    </xf>
    <xf numFmtId="0" fontId="4" fillId="11" borderId="1" xfId="6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165" fontId="6" fillId="5" borderId="1" xfId="0" applyNumberFormat="1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/>
    </xf>
    <xf numFmtId="165" fontId="4" fillId="6" borderId="1" xfId="6" applyNumberFormat="1" applyFill="1" applyBorder="1" applyAlignment="1">
      <alignment horizontal="center"/>
    </xf>
    <xf numFmtId="165" fontId="6" fillId="3" borderId="1" xfId="0" applyNumberFormat="1" applyFont="1" applyFill="1" applyBorder="1" applyAlignment="1">
      <alignment horizontal="center" vertical="center"/>
    </xf>
    <xf numFmtId="0" fontId="12" fillId="0" borderId="1" xfId="10" applyFont="1" applyFill="1" applyBorder="1" applyAlignment="1">
      <alignment horizontal="center" vertical="center"/>
    </xf>
    <xf numFmtId="49" fontId="12" fillId="0" borderId="1" xfId="10" applyNumberFormat="1" applyFont="1" applyFill="1" applyBorder="1" applyAlignment="1">
      <alignment horizontal="center" vertical="center" wrapText="1"/>
    </xf>
    <xf numFmtId="164" fontId="4" fillId="11" borderId="1" xfId="6" applyNumberFormat="1" applyFill="1" applyBorder="1" applyAlignment="1">
      <alignment horizontal="center"/>
    </xf>
    <xf numFmtId="0" fontId="12" fillId="13" borderId="1" xfId="12" applyFont="1" applyFill="1" applyBorder="1" applyAlignment="1">
      <alignment horizontal="center" vertical="center" wrapText="1"/>
    </xf>
    <xf numFmtId="0" fontId="9" fillId="15" borderId="1" xfId="12" applyNumberFormat="1" applyFont="1" applyFill="1" applyBorder="1" applyAlignment="1">
      <alignment horizontal="center" vertical="center" wrapText="1"/>
    </xf>
    <xf numFmtId="0" fontId="12" fillId="15" borderId="1" xfId="12" applyNumberFormat="1" applyFont="1" applyFill="1" applyBorder="1" applyAlignment="1">
      <alignment horizontal="center" vertical="center" wrapText="1"/>
    </xf>
    <xf numFmtId="0" fontId="4" fillId="12" borderId="1" xfId="6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165" fontId="4" fillId="14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10" fillId="0" borderId="1" xfId="6" applyFont="1" applyFill="1" applyBorder="1" applyAlignment="1">
      <alignment horizontal="center"/>
    </xf>
    <xf numFmtId="165" fontId="17" fillId="7" borderId="2" xfId="0" applyNumberFormat="1" applyFont="1" applyFill="1" applyBorder="1" applyAlignment="1">
      <alignment horizontal="center" vertical="center"/>
    </xf>
    <xf numFmtId="165" fontId="17" fillId="7" borderId="1" xfId="0" applyNumberFormat="1" applyFont="1" applyFill="1" applyBorder="1" applyAlignment="1">
      <alignment horizontal="center" vertical="center"/>
    </xf>
    <xf numFmtId="165" fontId="18" fillId="4" borderId="1" xfId="0" applyNumberFormat="1" applyFont="1" applyFill="1" applyBorder="1" applyAlignment="1">
      <alignment horizontal="center" vertical="center"/>
    </xf>
    <xf numFmtId="165" fontId="18" fillId="5" borderId="1" xfId="0" applyNumberFormat="1" applyFont="1" applyFill="1" applyBorder="1" applyAlignment="1">
      <alignment horizontal="center" vertical="center"/>
    </xf>
    <xf numFmtId="0" fontId="12" fillId="9" borderId="1" xfId="12" applyFont="1" applyFill="1" applyBorder="1" applyAlignment="1">
      <alignment horizontal="center" vertical="center" wrapText="1"/>
    </xf>
    <xf numFmtId="0" fontId="12" fillId="16" borderId="1" xfId="12" applyNumberFormat="1" applyFont="1" applyFill="1" applyBorder="1" applyAlignment="1">
      <alignment horizontal="center" vertical="center" wrapText="1"/>
    </xf>
    <xf numFmtId="165" fontId="6" fillId="9" borderId="1" xfId="0" applyNumberFormat="1" applyFont="1" applyFill="1" applyBorder="1" applyAlignment="1">
      <alignment horizontal="center" vertical="center"/>
    </xf>
    <xf numFmtId="165" fontId="4" fillId="9" borderId="1" xfId="0" applyNumberFormat="1" applyFont="1" applyFill="1" applyBorder="1" applyAlignment="1">
      <alignment horizontal="center" vertical="center"/>
    </xf>
    <xf numFmtId="165" fontId="16" fillId="9" borderId="1" xfId="0" applyNumberFormat="1" applyFont="1" applyFill="1" applyBorder="1" applyAlignment="1">
      <alignment horizontal="center" vertical="center"/>
    </xf>
    <xf numFmtId="165" fontId="17" fillId="9" borderId="2" xfId="0" applyNumberFormat="1" applyFont="1" applyFill="1" applyBorder="1" applyAlignment="1">
      <alignment horizontal="center" vertical="center"/>
    </xf>
    <xf numFmtId="165" fontId="17" fillId="9" borderId="1" xfId="0" applyNumberFormat="1" applyFont="1" applyFill="1" applyBorder="1" applyAlignment="1">
      <alignment horizontal="center" vertical="center"/>
    </xf>
    <xf numFmtId="165" fontId="18" fillId="9" borderId="1" xfId="0" applyNumberFormat="1" applyFont="1" applyFill="1" applyBorder="1" applyAlignment="1">
      <alignment horizontal="center" vertical="center"/>
    </xf>
    <xf numFmtId="0" fontId="4" fillId="9" borderId="0" xfId="0" applyFont="1" applyFill="1" applyAlignment="1">
      <alignment horizontal="center" vertical="center"/>
    </xf>
    <xf numFmtId="0" fontId="4" fillId="14" borderId="1" xfId="6" applyFont="1" applyFill="1" applyBorder="1" applyAlignment="1">
      <alignment horizontal="center"/>
    </xf>
    <xf numFmtId="165" fontId="0" fillId="14" borderId="1" xfId="0" applyNumberFormat="1" applyFont="1" applyFill="1" applyBorder="1" applyAlignment="1">
      <alignment horizontal="center"/>
    </xf>
    <xf numFmtId="0" fontId="0" fillId="14" borderId="0" xfId="0" applyFill="1" applyAlignment="1">
      <alignment horizontal="center"/>
    </xf>
    <xf numFmtId="165" fontId="16" fillId="0" borderId="1" xfId="0" applyNumberFormat="1" applyFont="1" applyFill="1" applyBorder="1" applyAlignment="1">
      <alignment horizontal="center" vertical="center"/>
    </xf>
    <xf numFmtId="0" fontId="12" fillId="13" borderId="1" xfId="12" applyFont="1" applyFill="1" applyBorder="1" applyAlignment="1">
      <alignment horizontal="center" vertical="center" wrapText="1"/>
    </xf>
    <xf numFmtId="0" fontId="12" fillId="9" borderId="1" xfId="10" applyFont="1" applyFill="1" applyBorder="1" applyAlignment="1">
      <alignment horizontal="center" vertical="center"/>
    </xf>
    <xf numFmtId="0" fontId="12" fillId="9" borderId="1" xfId="10" applyFont="1" applyFill="1" applyBorder="1" applyAlignment="1">
      <alignment horizontal="center" vertical="center" wrapText="1"/>
    </xf>
    <xf numFmtId="0" fontId="12" fillId="16" borderId="1" xfId="1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2" fillId="0" borderId="3" xfId="12" applyFont="1" applyFill="1" applyBorder="1" applyAlignment="1">
      <alignment vertical="center"/>
    </xf>
    <xf numFmtId="0" fontId="12" fillId="0" borderId="5" xfId="12" applyFont="1" applyFill="1" applyBorder="1" applyAlignment="1">
      <alignment vertical="center"/>
    </xf>
    <xf numFmtId="0" fontId="12" fillId="0" borderId="4" xfId="12" applyFont="1" applyFill="1" applyBorder="1" applyAlignment="1">
      <alignment vertical="center"/>
    </xf>
    <xf numFmtId="0" fontId="13" fillId="8" borderId="0" xfId="6" applyFont="1" applyFill="1"/>
    <xf numFmtId="0" fontId="4" fillId="8" borderId="0" xfId="6" applyFill="1"/>
    <xf numFmtId="14" fontId="19" fillId="8" borderId="0" xfId="6" applyNumberFormat="1" applyFont="1" applyFill="1" applyAlignment="1">
      <alignment horizontal="left"/>
    </xf>
    <xf numFmtId="0" fontId="9" fillId="0" borderId="1" xfId="12" applyFont="1" applyFill="1" applyBorder="1" applyAlignment="1">
      <alignment horizontal="center" vertical="center" wrapText="1"/>
    </xf>
    <xf numFmtId="0" fontId="11" fillId="0" borderId="1" xfId="12" applyFont="1" applyFill="1" applyBorder="1" applyAlignment="1">
      <alignment horizontal="center" vertical="center" textRotation="90" wrapText="1"/>
    </xf>
    <xf numFmtId="0" fontId="12" fillId="13" borderId="1" xfId="12" applyFont="1" applyFill="1" applyBorder="1" applyAlignment="1">
      <alignment horizontal="center" vertical="center" wrapText="1"/>
    </xf>
    <xf numFmtId="0" fontId="11" fillId="0" borderId="1" xfId="12" applyFont="1" applyFill="1" applyBorder="1" applyAlignment="1">
      <alignment horizontal="center" vertical="center" wrapText="1"/>
    </xf>
    <xf numFmtId="14" fontId="14" fillId="8" borderId="0" xfId="6" applyNumberFormat="1" applyFont="1" applyFill="1" applyAlignment="1">
      <alignment horizontal="left"/>
    </xf>
    <xf numFmtId="0" fontId="10" fillId="0" borderId="1" xfId="6" applyFont="1" applyFill="1" applyBorder="1" applyAlignment="1">
      <alignment horizontal="center"/>
    </xf>
    <xf numFmtId="0" fontId="9" fillId="0" borderId="1" xfId="10" applyFont="1" applyFill="1" applyBorder="1" applyAlignment="1">
      <alignment horizontal="center" vertical="center" wrapText="1"/>
    </xf>
  </cellXfs>
  <cellStyles count="13">
    <cellStyle name="Обычный" xfId="0" builtinId="0"/>
    <cellStyle name="Обычный 2" xfId="1"/>
    <cellStyle name="Обычный 2 10" xfId="2"/>
    <cellStyle name="Обычный 2 10 2" xfId="6"/>
    <cellStyle name="Обычный 2 2" xfId="3"/>
    <cellStyle name="Обычный 2 2 2" xfId="8"/>
    <cellStyle name="Обычный 2 3" xfId="4"/>
    <cellStyle name="Обычный 2 3 2" xfId="7"/>
    <cellStyle name="Обычный 3" xfId="10"/>
    <cellStyle name="Обычный 3 2" xfId="11"/>
    <cellStyle name="Обычный 3 3" xfId="12"/>
    <cellStyle name="Обычный 4" xfId="9"/>
    <cellStyle name="Обычный 6" xfId="5"/>
  </cellStyles>
  <dxfs count="0"/>
  <tableStyles count="0" defaultTableStyle="TableStyleMedium9" defaultPivotStyle="PivotStyleLight16"/>
  <colors>
    <mruColors>
      <color rgb="FF00FFFF"/>
      <color rgb="FFFF33CC"/>
      <color rgb="FF222014"/>
      <color rgb="FFCC99FF"/>
      <color rgb="FFFFCCFF"/>
      <color rgb="FFCCECFF"/>
      <color rgb="FF99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R430"/>
  <sheetViews>
    <sheetView tabSelected="1" topLeftCell="D1" zoomScale="70" zoomScaleNormal="70" workbookViewId="0">
      <pane ySplit="3" topLeftCell="A4" activePane="bottomLeft" state="frozen"/>
      <selection pane="bottomLeft" activeCell="F54" sqref="F54"/>
    </sheetView>
  </sheetViews>
  <sheetFormatPr defaultRowHeight="12.75" x14ac:dyDescent="0.2"/>
  <cols>
    <col min="1" max="1" width="28.42578125" style="2" hidden="1" customWidth="1"/>
    <col min="2" max="2" width="11.5703125" hidden="1" customWidth="1"/>
    <col min="3" max="3" width="12.28515625" hidden="1" customWidth="1"/>
    <col min="4" max="4" width="30" customWidth="1"/>
    <col min="5" max="5" width="12.42578125" style="1" customWidth="1"/>
    <col min="6" max="6" width="22" customWidth="1"/>
    <col min="7" max="7" width="10" style="4" customWidth="1"/>
    <col min="8" max="8" width="28.140625" style="4" customWidth="1"/>
    <col min="9" max="11" width="8.42578125" style="42" customWidth="1"/>
    <col min="12" max="12" width="8.42578125" style="57" customWidth="1"/>
    <col min="13" max="17" width="8.42578125" style="42" customWidth="1"/>
    <col min="18" max="18" width="8.42578125" style="57" customWidth="1"/>
    <col min="19" max="20" width="8.42578125" style="42" customWidth="1"/>
    <col min="21" max="21" width="9.7109375" style="42" customWidth="1"/>
    <col min="22" max="29" width="8.42578125" style="42" customWidth="1"/>
    <col min="30" max="30" width="8.42578125" style="57" customWidth="1"/>
    <col min="31" max="31" width="9.140625" style="43"/>
    <col min="32" max="32" width="10.140625" style="43" customWidth="1"/>
    <col min="33" max="33" width="9.140625" style="17" customWidth="1"/>
    <col min="34" max="34" width="12.7109375" style="60" customWidth="1"/>
    <col min="35" max="35" width="9.140625" style="17" customWidth="1"/>
    <col min="36" max="36" width="10.28515625" style="4" customWidth="1"/>
    <col min="37" max="38" width="9.140625" style="17" customWidth="1"/>
    <col min="39" max="39" width="9.140625" style="1" customWidth="1"/>
    <col min="40" max="40" width="8.5703125" customWidth="1"/>
    <col min="41" max="41" width="5.42578125" customWidth="1"/>
    <col min="42" max="42" width="28.28515625" customWidth="1"/>
  </cols>
  <sheetData>
    <row r="1" spans="1:44" s="19" customFormat="1" ht="12.75" customHeight="1" x14ac:dyDescent="0.2">
      <c r="A1" s="73" t="s">
        <v>32</v>
      </c>
      <c r="B1" s="73" t="s">
        <v>33</v>
      </c>
      <c r="C1" s="73" t="s">
        <v>34</v>
      </c>
      <c r="D1" s="73" t="s">
        <v>0</v>
      </c>
      <c r="E1" s="76" t="s">
        <v>35</v>
      </c>
      <c r="F1" s="76" t="s">
        <v>36</v>
      </c>
      <c r="G1" s="74" t="s">
        <v>28</v>
      </c>
      <c r="H1" s="73" t="s">
        <v>1</v>
      </c>
      <c r="I1" s="67" t="s">
        <v>41</v>
      </c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9"/>
      <c r="AG1" s="21"/>
      <c r="AH1" s="58"/>
      <c r="AI1" s="21"/>
      <c r="AJ1" s="21"/>
      <c r="AK1" s="21"/>
      <c r="AL1" s="21"/>
      <c r="AM1" s="22"/>
    </row>
    <row r="2" spans="1:44" s="19" customFormat="1" ht="28.5" customHeight="1" x14ac:dyDescent="0.3">
      <c r="A2" s="73"/>
      <c r="B2" s="73"/>
      <c r="C2" s="73"/>
      <c r="D2" s="73"/>
      <c r="E2" s="76"/>
      <c r="F2" s="76"/>
      <c r="G2" s="74"/>
      <c r="H2" s="73"/>
      <c r="I2" s="36">
        <v>1</v>
      </c>
      <c r="J2" s="36">
        <v>2</v>
      </c>
      <c r="K2" s="36">
        <v>3</v>
      </c>
      <c r="L2" s="49">
        <v>4</v>
      </c>
      <c r="M2" s="36">
        <v>5</v>
      </c>
      <c r="N2" s="36">
        <v>6</v>
      </c>
      <c r="O2" s="36">
        <v>7</v>
      </c>
      <c r="P2" s="36">
        <v>8</v>
      </c>
      <c r="Q2" s="62">
        <v>9</v>
      </c>
      <c r="R2" s="49">
        <v>10</v>
      </c>
      <c r="S2" s="36">
        <v>11</v>
      </c>
      <c r="T2" s="36">
        <v>12</v>
      </c>
      <c r="U2" s="36">
        <v>13</v>
      </c>
      <c r="V2" s="36">
        <v>14</v>
      </c>
      <c r="W2" s="36">
        <v>15</v>
      </c>
      <c r="X2" s="36">
        <v>16</v>
      </c>
      <c r="Y2" s="36">
        <v>17</v>
      </c>
      <c r="Z2" s="62">
        <v>18</v>
      </c>
      <c r="AA2" s="36">
        <v>19</v>
      </c>
      <c r="AB2" s="36">
        <v>20</v>
      </c>
      <c r="AC2" s="36">
        <v>21</v>
      </c>
      <c r="AD2" s="49">
        <v>22</v>
      </c>
      <c r="AE2" s="36">
        <v>23</v>
      </c>
      <c r="AF2" s="36">
        <v>24</v>
      </c>
      <c r="AG2" s="21"/>
      <c r="AH2" s="58"/>
      <c r="AI2" s="75" t="s">
        <v>29</v>
      </c>
      <c r="AJ2" s="75"/>
      <c r="AK2" s="75"/>
      <c r="AL2" s="75"/>
      <c r="AM2" s="75"/>
      <c r="AN2" s="70" t="s">
        <v>43</v>
      </c>
      <c r="AO2" s="70"/>
      <c r="AP2" s="71"/>
      <c r="AQ2" s="72">
        <v>43999</v>
      </c>
      <c r="AR2" s="72"/>
    </row>
    <row r="3" spans="1:44" s="19" customFormat="1" ht="15" x14ac:dyDescent="0.2">
      <c r="A3" s="37"/>
      <c r="B3" s="37"/>
      <c r="C3" s="37"/>
      <c r="D3" s="37"/>
      <c r="E3" s="37"/>
      <c r="F3" s="37"/>
      <c r="G3" s="37"/>
      <c r="H3" s="37"/>
      <c r="I3" s="38">
        <v>1</v>
      </c>
      <c r="J3" s="38">
        <v>2</v>
      </c>
      <c r="K3" s="38">
        <v>3</v>
      </c>
      <c r="L3" s="50">
        <v>4</v>
      </c>
      <c r="M3" s="38">
        <v>5</v>
      </c>
      <c r="N3" s="38">
        <v>6</v>
      </c>
      <c r="O3" s="38">
        <v>7</v>
      </c>
      <c r="P3" s="38">
        <v>8</v>
      </c>
      <c r="Q3" s="38">
        <v>9</v>
      </c>
      <c r="R3" s="50">
        <v>10</v>
      </c>
      <c r="S3" s="38">
        <v>11</v>
      </c>
      <c r="T3" s="38">
        <v>12</v>
      </c>
      <c r="U3" s="38">
        <v>13</v>
      </c>
      <c r="V3" s="38">
        <v>14</v>
      </c>
      <c r="W3" s="38">
        <v>15</v>
      </c>
      <c r="X3" s="38">
        <v>16</v>
      </c>
      <c r="Y3" s="38">
        <v>17</v>
      </c>
      <c r="Z3" s="38">
        <v>18</v>
      </c>
      <c r="AA3" s="38">
        <v>19</v>
      </c>
      <c r="AB3" s="38">
        <v>20</v>
      </c>
      <c r="AC3" s="38">
        <v>21</v>
      </c>
      <c r="AD3" s="50">
        <v>22</v>
      </c>
      <c r="AE3" s="38">
        <v>23</v>
      </c>
      <c r="AF3" s="38">
        <v>24</v>
      </c>
      <c r="AG3" s="21" t="s">
        <v>30</v>
      </c>
      <c r="AH3" s="58"/>
      <c r="AI3" s="18" t="s">
        <v>26</v>
      </c>
      <c r="AJ3" s="31" t="s">
        <v>24</v>
      </c>
      <c r="AK3" s="20" t="s">
        <v>27</v>
      </c>
      <c r="AL3" s="39" t="s">
        <v>25</v>
      </c>
      <c r="AM3" s="26" t="s">
        <v>31</v>
      </c>
    </row>
    <row r="4" spans="1:44" s="2" customFormat="1" ht="14.25" x14ac:dyDescent="0.2">
      <c r="A4" s="14"/>
      <c r="B4" s="14"/>
      <c r="C4" s="14"/>
      <c r="D4" s="14"/>
      <c r="E4" s="15">
        <v>110</v>
      </c>
      <c r="F4" s="15"/>
      <c r="G4" s="16">
        <v>110</v>
      </c>
      <c r="H4" s="15"/>
      <c r="I4" s="41">
        <f>SUM(I5:I6)</f>
        <v>7.1619999999999999</v>
      </c>
      <c r="J4" s="41">
        <f t="shared" ref="J4:AF4" si="0">SUM(J5:J6)</f>
        <v>6.5739999999999998</v>
      </c>
      <c r="K4" s="41">
        <f t="shared" si="0"/>
        <v>6.2889999999999997</v>
      </c>
      <c r="L4" s="52">
        <f t="shared" si="0"/>
        <v>6.1579999999999995</v>
      </c>
      <c r="M4" s="41">
        <f t="shared" si="0"/>
        <v>5.8889999999999993</v>
      </c>
      <c r="N4" s="41">
        <f t="shared" si="0"/>
        <v>6.0039999999999996</v>
      </c>
      <c r="O4" s="41">
        <f t="shared" si="0"/>
        <v>6.8970000000000002</v>
      </c>
      <c r="P4" s="41">
        <f t="shared" si="0"/>
        <v>8.8569999999999993</v>
      </c>
      <c r="Q4" s="41">
        <f t="shared" si="0"/>
        <v>11.032</v>
      </c>
      <c r="R4" s="52">
        <f t="shared" si="0"/>
        <v>12.185</v>
      </c>
      <c r="S4" s="41">
        <f t="shared" si="0"/>
        <v>12.986000000000001</v>
      </c>
      <c r="T4" s="41">
        <f t="shared" si="0"/>
        <v>12.988</v>
      </c>
      <c r="U4" s="41">
        <f t="shared" si="0"/>
        <v>12.837</v>
      </c>
      <c r="V4" s="41">
        <f t="shared" si="0"/>
        <v>12.532</v>
      </c>
      <c r="W4" s="41">
        <f t="shared" si="0"/>
        <v>12.515000000000001</v>
      </c>
      <c r="X4" s="41">
        <f t="shared" si="0"/>
        <v>12.001999999999999</v>
      </c>
      <c r="Y4" s="41">
        <f t="shared" si="0"/>
        <v>11.654</v>
      </c>
      <c r="Z4" s="41">
        <f t="shared" si="0"/>
        <v>10.843</v>
      </c>
      <c r="AA4" s="41">
        <f t="shared" si="0"/>
        <v>10.478999999999999</v>
      </c>
      <c r="AB4" s="41">
        <f t="shared" si="0"/>
        <v>9.8369999999999997</v>
      </c>
      <c r="AC4" s="41">
        <f t="shared" si="0"/>
        <v>9.5920000000000005</v>
      </c>
      <c r="AD4" s="52">
        <f t="shared" si="0"/>
        <v>9.9310000000000009</v>
      </c>
      <c r="AE4" s="41">
        <f t="shared" si="0"/>
        <v>9.6439999999999984</v>
      </c>
      <c r="AF4" s="41">
        <f t="shared" si="0"/>
        <v>8.4890000000000008</v>
      </c>
      <c r="AG4" s="30">
        <f t="shared" ref="AG4:AG26" si="1">MAX(I4:AF4)</f>
        <v>12.988</v>
      </c>
      <c r="AH4" s="59"/>
      <c r="AI4" s="18">
        <f>AG4</f>
        <v>12.988</v>
      </c>
      <c r="AJ4" s="31">
        <f>HLOOKUP(AL4,' Реактивная '!$I$2:$AF$31,ROW(4:4)-1)</f>
        <v>5.1909999999999998</v>
      </c>
      <c r="AK4" s="20">
        <f>SQRT(AI4*AI4+AJ4*AJ4)</f>
        <v>13.986944805782283</v>
      </c>
      <c r="AL4" s="39">
        <f>MATCH(AI4,I4:AF4,)</f>
        <v>12</v>
      </c>
      <c r="AM4" s="35">
        <f t="shared" ref="AM4:AM22" si="2">ROUND(AK4/SQRT(3)/G4*1000,1)</f>
        <v>73.400000000000006</v>
      </c>
    </row>
    <row r="5" spans="1:44" ht="14.25" x14ac:dyDescent="0.2">
      <c r="A5" s="12" t="s">
        <v>37</v>
      </c>
      <c r="B5" s="12" t="s">
        <v>38</v>
      </c>
      <c r="C5" s="12" t="s">
        <v>3</v>
      </c>
      <c r="D5" s="12" t="s">
        <v>17</v>
      </c>
      <c r="E5" s="10">
        <v>110</v>
      </c>
      <c r="F5" s="5" t="s">
        <v>39</v>
      </c>
      <c r="G5" s="10">
        <v>110</v>
      </c>
      <c r="H5" s="10" t="s">
        <v>2</v>
      </c>
      <c r="I5" s="45">
        <f t="shared" ref="I5:AF6" si="3">I7+I9</f>
        <v>3.0019999999999998</v>
      </c>
      <c r="J5" s="45">
        <f t="shared" si="3"/>
        <v>2.7040000000000002</v>
      </c>
      <c r="K5" s="45">
        <f t="shared" si="3"/>
        <v>2.5629999999999997</v>
      </c>
      <c r="L5" s="54">
        <f t="shared" si="3"/>
        <v>2.5789999999999997</v>
      </c>
      <c r="M5" s="45">
        <f t="shared" si="3"/>
        <v>2.44</v>
      </c>
      <c r="N5" s="45">
        <f t="shared" si="3"/>
        <v>2.468</v>
      </c>
      <c r="O5" s="45">
        <f t="shared" si="3"/>
        <v>2.9090000000000003</v>
      </c>
      <c r="P5" s="45">
        <f t="shared" si="3"/>
        <v>3.8119999999999998</v>
      </c>
      <c r="Q5" s="45">
        <f t="shared" si="3"/>
        <v>4.6509999999999998</v>
      </c>
      <c r="R5" s="54">
        <f t="shared" si="3"/>
        <v>5.0410000000000004</v>
      </c>
      <c r="S5" s="45">
        <f t="shared" si="3"/>
        <v>5.4530000000000003</v>
      </c>
      <c r="T5" s="45">
        <f t="shared" si="3"/>
        <v>5.4039999999999999</v>
      </c>
      <c r="U5" s="45">
        <f t="shared" si="3"/>
        <v>5.3040000000000003</v>
      </c>
      <c r="V5" s="45">
        <f t="shared" si="3"/>
        <v>5.2290000000000001</v>
      </c>
      <c r="W5" s="45">
        <f t="shared" si="3"/>
        <v>5.1689999999999996</v>
      </c>
      <c r="X5" s="45">
        <f t="shared" si="3"/>
        <v>4.9699999999999989</v>
      </c>
      <c r="Y5" s="45">
        <f t="shared" si="3"/>
        <v>4.8769999999999998</v>
      </c>
      <c r="Z5" s="45">
        <f t="shared" si="3"/>
        <v>4.6209999999999996</v>
      </c>
      <c r="AA5" s="45">
        <f t="shared" si="3"/>
        <v>4.5359999999999996</v>
      </c>
      <c r="AB5" s="45">
        <f t="shared" si="3"/>
        <v>4.266</v>
      </c>
      <c r="AC5" s="45">
        <f t="shared" si="3"/>
        <v>4.2350000000000003</v>
      </c>
      <c r="AD5" s="54">
        <f t="shared" si="3"/>
        <v>4.343</v>
      </c>
      <c r="AE5" s="45">
        <f t="shared" si="3"/>
        <v>4.2009999999999996</v>
      </c>
      <c r="AF5" s="45">
        <f t="shared" si="3"/>
        <v>3.7050000000000001</v>
      </c>
      <c r="AG5" s="30">
        <f t="shared" si="1"/>
        <v>5.4530000000000003</v>
      </c>
      <c r="AH5" s="59"/>
      <c r="AI5" s="18">
        <f t="shared" ref="AI5:AI31" si="4">HLOOKUP(AL5,$I$2:$AF$31,ROW(5:5)-1)</f>
        <v>5.4039999999999999</v>
      </c>
      <c r="AJ5" s="31">
        <f>HLOOKUP(AL5,' Реактивная '!$I$2:$AF$31,ROW(5:5)-1)</f>
        <v>2.202</v>
      </c>
      <c r="AK5" s="20">
        <f t="shared" ref="AK5:AK30" si="5">SQRT(AI5*AI5+AJ5*AJ5)</f>
        <v>5.8354108681394488</v>
      </c>
      <c r="AL5" s="39">
        <f t="shared" ref="AL5:AL31" si="6">AL4</f>
        <v>12</v>
      </c>
      <c r="AM5" s="35">
        <f t="shared" si="2"/>
        <v>30.6</v>
      </c>
    </row>
    <row r="6" spans="1:44" ht="14.25" x14ac:dyDescent="0.2">
      <c r="A6" s="12" t="s">
        <v>37</v>
      </c>
      <c r="B6" s="12" t="s">
        <v>38</v>
      </c>
      <c r="C6" s="12" t="s">
        <v>3</v>
      </c>
      <c r="D6" s="12" t="s">
        <v>17</v>
      </c>
      <c r="E6" s="10">
        <v>110</v>
      </c>
      <c r="F6" s="5" t="s">
        <v>39</v>
      </c>
      <c r="G6" s="10">
        <v>110</v>
      </c>
      <c r="H6" s="10" t="s">
        <v>2</v>
      </c>
      <c r="I6" s="46">
        <f t="shared" si="3"/>
        <v>4.16</v>
      </c>
      <c r="J6" s="46">
        <f t="shared" si="3"/>
        <v>3.87</v>
      </c>
      <c r="K6" s="46">
        <f t="shared" si="3"/>
        <v>3.7259999999999995</v>
      </c>
      <c r="L6" s="55">
        <f t="shared" si="3"/>
        <v>3.5790000000000002</v>
      </c>
      <c r="M6" s="46">
        <f t="shared" si="3"/>
        <v>3.4489999999999998</v>
      </c>
      <c r="N6" s="46">
        <f t="shared" si="3"/>
        <v>3.536</v>
      </c>
      <c r="O6" s="46">
        <f t="shared" si="3"/>
        <v>3.988</v>
      </c>
      <c r="P6" s="46">
        <f t="shared" si="3"/>
        <v>5.0449999999999999</v>
      </c>
      <c r="Q6" s="46">
        <f t="shared" si="3"/>
        <v>6.3810000000000002</v>
      </c>
      <c r="R6" s="55">
        <f t="shared" si="3"/>
        <v>7.1440000000000001</v>
      </c>
      <c r="S6" s="46">
        <f t="shared" si="3"/>
        <v>7.5329999999999995</v>
      </c>
      <c r="T6" s="46">
        <f t="shared" si="3"/>
        <v>7.5839999999999996</v>
      </c>
      <c r="U6" s="46">
        <f t="shared" si="3"/>
        <v>7.5330000000000004</v>
      </c>
      <c r="V6" s="46">
        <f t="shared" si="3"/>
        <v>7.3029999999999999</v>
      </c>
      <c r="W6" s="46">
        <f t="shared" si="3"/>
        <v>7.3460000000000001</v>
      </c>
      <c r="X6" s="46">
        <f t="shared" si="3"/>
        <v>7.032</v>
      </c>
      <c r="Y6" s="46">
        <f t="shared" si="3"/>
        <v>6.777000000000001</v>
      </c>
      <c r="Z6" s="46">
        <f t="shared" si="3"/>
        <v>6.2219999999999995</v>
      </c>
      <c r="AA6" s="46">
        <f t="shared" si="3"/>
        <v>5.9429999999999996</v>
      </c>
      <c r="AB6" s="46">
        <f t="shared" si="3"/>
        <v>5.5709999999999997</v>
      </c>
      <c r="AC6" s="46">
        <f t="shared" si="3"/>
        <v>5.3570000000000002</v>
      </c>
      <c r="AD6" s="55">
        <f t="shared" si="3"/>
        <v>5.588000000000001</v>
      </c>
      <c r="AE6" s="46">
        <f t="shared" si="3"/>
        <v>5.4429999999999996</v>
      </c>
      <c r="AF6" s="46">
        <f t="shared" si="3"/>
        <v>4.7839999999999998</v>
      </c>
      <c r="AG6" s="30">
        <f t="shared" si="1"/>
        <v>7.5839999999999996</v>
      </c>
      <c r="AH6" s="59"/>
      <c r="AI6" s="18">
        <f t="shared" si="4"/>
        <v>7.5839999999999996</v>
      </c>
      <c r="AJ6" s="31">
        <f>HLOOKUP(AL6,' Реактивная '!$I$2:$AF$31,ROW(6:6)-1)</f>
        <v>2.9889999999999999</v>
      </c>
      <c r="AK6" s="20">
        <f t="shared" si="5"/>
        <v>8.1517591353032515</v>
      </c>
      <c r="AL6" s="39">
        <f t="shared" si="6"/>
        <v>12</v>
      </c>
      <c r="AM6" s="35">
        <f t="shared" si="2"/>
        <v>42.8</v>
      </c>
    </row>
    <row r="7" spans="1:44" ht="14.25" x14ac:dyDescent="0.2">
      <c r="A7" s="12" t="s">
        <v>37</v>
      </c>
      <c r="B7" s="12" t="s">
        <v>38</v>
      </c>
      <c r="C7" s="12" t="s">
        <v>3</v>
      </c>
      <c r="D7" s="12" t="s">
        <v>17</v>
      </c>
      <c r="E7" s="6">
        <v>110</v>
      </c>
      <c r="F7" s="27" t="s">
        <v>39</v>
      </c>
      <c r="G7" s="6">
        <v>10</v>
      </c>
      <c r="H7" s="6" t="s">
        <v>2</v>
      </c>
      <c r="I7" s="47">
        <f t="shared" ref="I7:AF7" si="7">SUM(I11:I13)</f>
        <v>1.0580000000000001</v>
      </c>
      <c r="J7" s="47">
        <f t="shared" si="7"/>
        <v>0.93</v>
      </c>
      <c r="K7" s="47">
        <f t="shared" si="7"/>
        <v>0.86</v>
      </c>
      <c r="L7" s="56">
        <f t="shared" si="7"/>
        <v>0.83299999999999996</v>
      </c>
      <c r="M7" s="47">
        <f t="shared" si="7"/>
        <v>0.75700000000000001</v>
      </c>
      <c r="N7" s="47">
        <f t="shared" si="7"/>
        <v>0.77200000000000002</v>
      </c>
      <c r="O7" s="47">
        <f t="shared" si="7"/>
        <v>0.874</v>
      </c>
      <c r="P7" s="47">
        <f t="shared" si="7"/>
        <v>1.17</v>
      </c>
      <c r="Q7" s="47">
        <f t="shared" si="7"/>
        <v>1.3639999999999999</v>
      </c>
      <c r="R7" s="56">
        <f t="shared" si="7"/>
        <v>1.5550000000000002</v>
      </c>
      <c r="S7" s="47">
        <f t="shared" si="7"/>
        <v>1.6519999999999999</v>
      </c>
      <c r="T7" s="47">
        <f t="shared" si="7"/>
        <v>1.6459999999999999</v>
      </c>
      <c r="U7" s="47">
        <f t="shared" si="7"/>
        <v>1.6360000000000001</v>
      </c>
      <c r="V7" s="47">
        <f t="shared" si="7"/>
        <v>1.6360000000000001</v>
      </c>
      <c r="W7" s="47">
        <f t="shared" si="7"/>
        <v>1.6459999999999999</v>
      </c>
      <c r="X7" s="47">
        <f t="shared" si="7"/>
        <v>1.6019999999999999</v>
      </c>
      <c r="Y7" s="47">
        <f t="shared" si="7"/>
        <v>1.5529999999999999</v>
      </c>
      <c r="Z7" s="47">
        <f t="shared" si="7"/>
        <v>1.554</v>
      </c>
      <c r="AA7" s="47">
        <f t="shared" si="7"/>
        <v>1.5760000000000001</v>
      </c>
      <c r="AB7" s="47">
        <f t="shared" si="7"/>
        <v>1.54</v>
      </c>
      <c r="AC7" s="47">
        <f t="shared" si="7"/>
        <v>1.5190000000000001</v>
      </c>
      <c r="AD7" s="56">
        <f t="shared" si="7"/>
        <v>1.57</v>
      </c>
      <c r="AE7" s="47">
        <f t="shared" si="7"/>
        <v>1.5129999999999999</v>
      </c>
      <c r="AF7" s="47">
        <f t="shared" si="7"/>
        <v>1.3199999999999998</v>
      </c>
      <c r="AG7" s="30">
        <f t="shared" si="1"/>
        <v>1.6519999999999999</v>
      </c>
      <c r="AH7" s="59"/>
      <c r="AI7" s="18">
        <f t="shared" si="4"/>
        <v>1.6459999999999999</v>
      </c>
      <c r="AJ7" s="31">
        <f>HLOOKUP(AL7,' Реактивная '!$I$2:$AF$31,ROW(7:7)-1)</f>
        <v>0.64399999999999991</v>
      </c>
      <c r="AK7" s="20">
        <f t="shared" si="5"/>
        <v>1.7674987977365075</v>
      </c>
      <c r="AL7" s="39">
        <f t="shared" si="6"/>
        <v>12</v>
      </c>
      <c r="AM7" s="35">
        <f t="shared" si="2"/>
        <v>102</v>
      </c>
    </row>
    <row r="8" spans="1:44" ht="14.25" x14ac:dyDescent="0.2">
      <c r="A8" s="12" t="s">
        <v>37</v>
      </c>
      <c r="B8" s="12" t="s">
        <v>38</v>
      </c>
      <c r="C8" s="12" t="s">
        <v>3</v>
      </c>
      <c r="D8" s="12" t="s">
        <v>17</v>
      </c>
      <c r="E8" s="6">
        <v>110</v>
      </c>
      <c r="F8" s="27" t="s">
        <v>39</v>
      </c>
      <c r="G8" s="6">
        <v>10</v>
      </c>
      <c r="H8" s="6" t="s">
        <v>2</v>
      </c>
      <c r="I8" s="47">
        <f t="shared" ref="I8:AF8" si="8">SUM(I14:I16)</f>
        <v>1.0510000000000002</v>
      </c>
      <c r="J8" s="47">
        <f t="shared" si="8"/>
        <v>0.94899999999999984</v>
      </c>
      <c r="K8" s="47">
        <f t="shared" si="8"/>
        <v>0.89200000000000002</v>
      </c>
      <c r="L8" s="56">
        <f t="shared" si="8"/>
        <v>0.86</v>
      </c>
      <c r="M8" s="47">
        <f t="shared" si="8"/>
        <v>0.79900000000000004</v>
      </c>
      <c r="N8" s="47">
        <f t="shared" si="8"/>
        <v>0.81100000000000005</v>
      </c>
      <c r="O8" s="47">
        <f t="shared" si="8"/>
        <v>0.74099999999999999</v>
      </c>
      <c r="P8" s="47">
        <f t="shared" si="8"/>
        <v>0.89600000000000002</v>
      </c>
      <c r="Q8" s="47">
        <f t="shared" si="8"/>
        <v>1.0649999999999999</v>
      </c>
      <c r="R8" s="56">
        <f t="shared" si="8"/>
        <v>1.2050000000000001</v>
      </c>
      <c r="S8" s="47">
        <f t="shared" si="8"/>
        <v>1.282</v>
      </c>
      <c r="T8" s="47">
        <f t="shared" si="8"/>
        <v>1.302</v>
      </c>
      <c r="U8" s="47">
        <f t="shared" si="8"/>
        <v>1.296</v>
      </c>
      <c r="V8" s="47">
        <f t="shared" si="8"/>
        <v>1.298</v>
      </c>
      <c r="W8" s="47">
        <f t="shared" si="8"/>
        <v>1.3</v>
      </c>
      <c r="X8" s="47">
        <f t="shared" si="8"/>
        <v>1.28</v>
      </c>
      <c r="Y8" s="47">
        <f t="shared" si="8"/>
        <v>1.278</v>
      </c>
      <c r="Z8" s="47">
        <f t="shared" si="8"/>
        <v>1.248</v>
      </c>
      <c r="AA8" s="47">
        <f t="shared" si="8"/>
        <v>1.2989999999999999</v>
      </c>
      <c r="AB8" s="47">
        <f t="shared" si="8"/>
        <v>1.294</v>
      </c>
      <c r="AC8" s="47">
        <f t="shared" si="8"/>
        <v>1.1919999999999999</v>
      </c>
      <c r="AD8" s="56">
        <f t="shared" si="8"/>
        <v>1.288</v>
      </c>
      <c r="AE8" s="47">
        <f t="shared" si="8"/>
        <v>1.2909999999999999</v>
      </c>
      <c r="AF8" s="47">
        <f t="shared" si="8"/>
        <v>1.123</v>
      </c>
      <c r="AG8" s="30">
        <f t="shared" si="1"/>
        <v>1.302</v>
      </c>
      <c r="AH8" s="59"/>
      <c r="AI8" s="18">
        <f t="shared" si="4"/>
        <v>1.302</v>
      </c>
      <c r="AJ8" s="31">
        <f>HLOOKUP(AL8,' Реактивная '!$I$2:$AF$31,ROW(8:8)-1)</f>
        <v>0.54700000000000004</v>
      </c>
      <c r="AK8" s="20">
        <f t="shared" si="5"/>
        <v>1.412236878147572</v>
      </c>
      <c r="AL8" s="39">
        <f t="shared" si="6"/>
        <v>12</v>
      </c>
      <c r="AM8" s="35">
        <f t="shared" si="2"/>
        <v>81.5</v>
      </c>
    </row>
    <row r="9" spans="1:44" ht="14.25" x14ac:dyDescent="0.2">
      <c r="A9" s="12" t="s">
        <v>37</v>
      </c>
      <c r="B9" s="12" t="s">
        <v>38</v>
      </c>
      <c r="C9" s="12" t="s">
        <v>3</v>
      </c>
      <c r="D9" s="12" t="s">
        <v>17</v>
      </c>
      <c r="E9" s="11">
        <v>110</v>
      </c>
      <c r="F9" s="28" t="s">
        <v>39</v>
      </c>
      <c r="G9" s="11">
        <v>6</v>
      </c>
      <c r="H9" s="11" t="s">
        <v>2</v>
      </c>
      <c r="I9" s="48">
        <f t="shared" ref="I9:AF9" si="9">SUM(I17:I22)</f>
        <v>1.944</v>
      </c>
      <c r="J9" s="48">
        <f t="shared" si="9"/>
        <v>1.774</v>
      </c>
      <c r="K9" s="48">
        <f t="shared" si="9"/>
        <v>1.7029999999999998</v>
      </c>
      <c r="L9" s="56">
        <f t="shared" si="9"/>
        <v>1.746</v>
      </c>
      <c r="M9" s="48">
        <f t="shared" si="9"/>
        <v>1.6829999999999998</v>
      </c>
      <c r="N9" s="48">
        <f t="shared" si="9"/>
        <v>1.6960000000000002</v>
      </c>
      <c r="O9" s="48">
        <f t="shared" si="9"/>
        <v>2.0350000000000001</v>
      </c>
      <c r="P9" s="48">
        <f t="shared" si="9"/>
        <v>2.6419999999999999</v>
      </c>
      <c r="Q9" s="48">
        <f t="shared" si="9"/>
        <v>3.2869999999999999</v>
      </c>
      <c r="R9" s="56">
        <f t="shared" si="9"/>
        <v>3.4859999999999998</v>
      </c>
      <c r="S9" s="48">
        <f t="shared" si="9"/>
        <v>3.8010000000000002</v>
      </c>
      <c r="T9" s="48">
        <f t="shared" si="9"/>
        <v>3.758</v>
      </c>
      <c r="U9" s="48">
        <f t="shared" si="9"/>
        <v>3.6680000000000001</v>
      </c>
      <c r="V9" s="48">
        <f t="shared" si="9"/>
        <v>3.593</v>
      </c>
      <c r="W9" s="48">
        <f t="shared" si="9"/>
        <v>3.5229999999999997</v>
      </c>
      <c r="X9" s="48">
        <f t="shared" si="9"/>
        <v>3.3679999999999994</v>
      </c>
      <c r="Y9" s="48">
        <f t="shared" si="9"/>
        <v>3.3239999999999998</v>
      </c>
      <c r="Z9" s="48">
        <f t="shared" si="9"/>
        <v>3.0669999999999997</v>
      </c>
      <c r="AA9" s="48">
        <f t="shared" si="9"/>
        <v>2.96</v>
      </c>
      <c r="AB9" s="48">
        <f t="shared" si="9"/>
        <v>2.726</v>
      </c>
      <c r="AC9" s="48">
        <f t="shared" si="9"/>
        <v>2.7160000000000002</v>
      </c>
      <c r="AD9" s="56">
        <f t="shared" si="9"/>
        <v>2.7730000000000001</v>
      </c>
      <c r="AE9" s="48">
        <f t="shared" si="9"/>
        <v>2.6879999999999997</v>
      </c>
      <c r="AF9" s="48">
        <f t="shared" si="9"/>
        <v>2.3850000000000002</v>
      </c>
      <c r="AG9" s="30">
        <f t="shared" si="1"/>
        <v>3.8010000000000002</v>
      </c>
      <c r="AH9" s="59"/>
      <c r="AI9" s="18">
        <f t="shared" si="4"/>
        <v>3.758</v>
      </c>
      <c r="AJ9" s="31">
        <f>HLOOKUP(AL9,' Реактивная '!$I$2:$AF$31,ROW(9:9)-1)</f>
        <v>1.5579999999999998</v>
      </c>
      <c r="AK9" s="20">
        <f t="shared" si="5"/>
        <v>4.0681602721623449</v>
      </c>
      <c r="AL9" s="39">
        <f t="shared" si="6"/>
        <v>12</v>
      </c>
      <c r="AM9" s="35">
        <f t="shared" si="2"/>
        <v>391.5</v>
      </c>
    </row>
    <row r="10" spans="1:44" ht="14.25" x14ac:dyDescent="0.2">
      <c r="A10" s="12" t="s">
        <v>37</v>
      </c>
      <c r="B10" s="12" t="s">
        <v>38</v>
      </c>
      <c r="C10" s="12" t="s">
        <v>3</v>
      </c>
      <c r="D10" s="12" t="s">
        <v>17</v>
      </c>
      <c r="E10" s="11">
        <v>110</v>
      </c>
      <c r="F10" s="28" t="s">
        <v>39</v>
      </c>
      <c r="G10" s="11">
        <v>6</v>
      </c>
      <c r="H10" s="11" t="s">
        <v>2</v>
      </c>
      <c r="I10" s="48">
        <f t="shared" ref="I10:AF10" si="10">SUM(I23:I31)</f>
        <v>3.1089999999999995</v>
      </c>
      <c r="J10" s="48">
        <f t="shared" si="10"/>
        <v>2.9210000000000003</v>
      </c>
      <c r="K10" s="48">
        <f t="shared" si="10"/>
        <v>2.8339999999999996</v>
      </c>
      <c r="L10" s="56">
        <f t="shared" si="10"/>
        <v>2.7190000000000003</v>
      </c>
      <c r="M10" s="48">
        <f t="shared" si="10"/>
        <v>2.65</v>
      </c>
      <c r="N10" s="48">
        <f t="shared" si="10"/>
        <v>2.7250000000000001</v>
      </c>
      <c r="O10" s="48">
        <f t="shared" si="10"/>
        <v>3.2469999999999999</v>
      </c>
      <c r="P10" s="48">
        <f t="shared" si="10"/>
        <v>4.149</v>
      </c>
      <c r="Q10" s="48">
        <f t="shared" si="10"/>
        <v>5.3159999999999998</v>
      </c>
      <c r="R10" s="56">
        <f t="shared" si="10"/>
        <v>5.9390000000000001</v>
      </c>
      <c r="S10" s="48">
        <f t="shared" si="10"/>
        <v>6.2509999999999994</v>
      </c>
      <c r="T10" s="48">
        <f t="shared" si="10"/>
        <v>6.282</v>
      </c>
      <c r="U10" s="48">
        <f t="shared" si="10"/>
        <v>6.2370000000000001</v>
      </c>
      <c r="V10" s="48">
        <f t="shared" si="10"/>
        <v>6.0049999999999999</v>
      </c>
      <c r="W10" s="48">
        <f t="shared" si="10"/>
        <v>6.0460000000000003</v>
      </c>
      <c r="X10" s="48">
        <f t="shared" si="10"/>
        <v>5.7519999999999998</v>
      </c>
      <c r="Y10" s="48">
        <f t="shared" si="10"/>
        <v>5.4990000000000006</v>
      </c>
      <c r="Z10" s="48">
        <f t="shared" si="10"/>
        <v>4.9739999999999993</v>
      </c>
      <c r="AA10" s="48">
        <f t="shared" si="10"/>
        <v>4.6440000000000001</v>
      </c>
      <c r="AB10" s="48">
        <f t="shared" si="10"/>
        <v>4.2769999999999992</v>
      </c>
      <c r="AC10" s="48">
        <f t="shared" si="10"/>
        <v>4.165</v>
      </c>
      <c r="AD10" s="56">
        <f t="shared" si="10"/>
        <v>4.3000000000000007</v>
      </c>
      <c r="AE10" s="48">
        <f t="shared" si="10"/>
        <v>4.1520000000000001</v>
      </c>
      <c r="AF10" s="48">
        <f t="shared" si="10"/>
        <v>3.661</v>
      </c>
      <c r="AG10" s="30">
        <f t="shared" si="1"/>
        <v>6.282</v>
      </c>
      <c r="AH10" s="59"/>
      <c r="AI10" s="18">
        <f t="shared" si="4"/>
        <v>6.282</v>
      </c>
      <c r="AJ10" s="31">
        <f>HLOOKUP(AL10,' Реактивная '!$I$2:$AF$31,ROW(10:10)-1)</f>
        <v>2.4419999999999997</v>
      </c>
      <c r="AK10" s="20">
        <f t="shared" si="5"/>
        <v>6.7399471808019387</v>
      </c>
      <c r="AL10" s="39">
        <f t="shared" si="6"/>
        <v>12</v>
      </c>
      <c r="AM10" s="35">
        <f t="shared" si="2"/>
        <v>648.6</v>
      </c>
    </row>
    <row r="11" spans="1:44" s="3" customFormat="1" ht="14.25" x14ac:dyDescent="0.2">
      <c r="A11" s="12" t="s">
        <v>37</v>
      </c>
      <c r="B11" s="12" t="s">
        <v>38</v>
      </c>
      <c r="C11" s="12" t="s">
        <v>3</v>
      </c>
      <c r="D11" s="12" t="s">
        <v>17</v>
      </c>
      <c r="E11" s="8">
        <v>110</v>
      </c>
      <c r="F11" s="8" t="s">
        <v>40</v>
      </c>
      <c r="G11" s="8">
        <v>10</v>
      </c>
      <c r="H11" s="8" t="s">
        <v>8</v>
      </c>
      <c r="I11" s="61">
        <v>1.4999999999999999E-2</v>
      </c>
      <c r="J11" s="61">
        <v>1.4999999999999999E-2</v>
      </c>
      <c r="K11" s="61">
        <v>1.6E-2</v>
      </c>
      <c r="L11" s="53">
        <v>1.4E-2</v>
      </c>
      <c r="M11" s="61">
        <v>6.0000000000000001E-3</v>
      </c>
      <c r="N11" s="61">
        <v>8.0000000000000002E-3</v>
      </c>
      <c r="O11" s="61">
        <v>0</v>
      </c>
      <c r="P11" s="61">
        <v>0.10299999999999999</v>
      </c>
      <c r="Q11" s="61">
        <v>0.158</v>
      </c>
      <c r="R11" s="53">
        <v>0.214</v>
      </c>
      <c r="S11" s="61">
        <v>0.22800000000000001</v>
      </c>
      <c r="T11" s="61">
        <v>0.224</v>
      </c>
      <c r="U11" s="61">
        <v>0.216</v>
      </c>
      <c r="V11" s="61">
        <v>0.218</v>
      </c>
      <c r="W11" s="61">
        <v>0.21199999999999999</v>
      </c>
      <c r="X11" s="61">
        <v>0.187</v>
      </c>
      <c r="Y11" s="61">
        <v>0.155</v>
      </c>
      <c r="Z11" s="61">
        <v>0.129</v>
      </c>
      <c r="AA11" s="61">
        <v>8.3000000000000004E-2</v>
      </c>
      <c r="AB11" s="61">
        <v>6.4000000000000001E-2</v>
      </c>
      <c r="AC11" s="61">
        <v>4.3999999999999997E-2</v>
      </c>
      <c r="AD11" s="53">
        <v>3.9E-2</v>
      </c>
      <c r="AE11" s="61">
        <v>2.1999999999999999E-2</v>
      </c>
      <c r="AF11" s="61">
        <v>1.7999999999999999E-2</v>
      </c>
      <c r="AG11" s="30">
        <f t="shared" si="1"/>
        <v>0.22800000000000001</v>
      </c>
      <c r="AH11" s="59"/>
      <c r="AI11" s="18">
        <f t="shared" si="4"/>
        <v>0.224</v>
      </c>
      <c r="AJ11" s="31">
        <f>HLOOKUP(AL11,' Реактивная '!$I$2:$AF$31,ROW(11:11)-1)</f>
        <v>0.192</v>
      </c>
      <c r="AK11" s="20">
        <f t="shared" si="5"/>
        <v>0.29502542263337239</v>
      </c>
      <c r="AL11" s="39">
        <f t="shared" si="6"/>
        <v>12</v>
      </c>
      <c r="AM11" s="35">
        <f t="shared" si="2"/>
        <v>17</v>
      </c>
    </row>
    <row r="12" spans="1:44" ht="14.25" x14ac:dyDescent="0.2">
      <c r="A12" s="12" t="s">
        <v>37</v>
      </c>
      <c r="B12" s="12" t="s">
        <v>38</v>
      </c>
      <c r="C12" s="12" t="s">
        <v>3</v>
      </c>
      <c r="D12" s="12" t="s">
        <v>17</v>
      </c>
      <c r="E12" s="8">
        <v>110</v>
      </c>
      <c r="F12" s="8" t="s">
        <v>40</v>
      </c>
      <c r="G12" s="8">
        <v>10</v>
      </c>
      <c r="H12" s="8" t="s">
        <v>12</v>
      </c>
      <c r="I12" s="61">
        <v>0.54100000000000004</v>
      </c>
      <c r="J12" s="61">
        <v>0.46100000000000002</v>
      </c>
      <c r="K12" s="61">
        <v>0.41399999999999998</v>
      </c>
      <c r="L12" s="53">
        <v>0.39200000000000002</v>
      </c>
      <c r="M12" s="61">
        <v>0.38100000000000001</v>
      </c>
      <c r="N12" s="61">
        <v>0.38900000000000001</v>
      </c>
      <c r="O12" s="61">
        <v>0.45700000000000002</v>
      </c>
      <c r="P12" s="61">
        <v>0.57099999999999995</v>
      </c>
      <c r="Q12" s="61">
        <v>0.624</v>
      </c>
      <c r="R12" s="53">
        <v>0.66800000000000004</v>
      </c>
      <c r="S12" s="61">
        <v>0.72799999999999998</v>
      </c>
      <c r="T12" s="61">
        <v>0.748</v>
      </c>
      <c r="U12" s="61">
        <v>0.754</v>
      </c>
      <c r="V12" s="61">
        <v>0.754</v>
      </c>
      <c r="W12" s="61">
        <v>0.76</v>
      </c>
      <c r="X12" s="61">
        <v>0.75700000000000001</v>
      </c>
      <c r="Y12" s="61">
        <v>0.75800000000000001</v>
      </c>
      <c r="Z12" s="61">
        <v>0.78600000000000003</v>
      </c>
      <c r="AA12" s="61">
        <v>0.83399999999999996</v>
      </c>
      <c r="AB12" s="61">
        <v>0.81</v>
      </c>
      <c r="AC12" s="61">
        <v>0.83299999999999996</v>
      </c>
      <c r="AD12" s="53">
        <v>0.86599999999999999</v>
      </c>
      <c r="AE12" s="61">
        <v>0.83899999999999997</v>
      </c>
      <c r="AF12" s="61">
        <v>0.70399999999999996</v>
      </c>
      <c r="AG12" s="30">
        <f t="shared" si="1"/>
        <v>0.86599999999999999</v>
      </c>
      <c r="AH12" s="59"/>
      <c r="AI12" s="18">
        <f t="shared" si="4"/>
        <v>0.748</v>
      </c>
      <c r="AJ12" s="31">
        <f>HLOOKUP(AL12,' Реактивная '!$I$2:$AF$31,ROW(12:12)-1)</f>
        <v>0.10299999999999999</v>
      </c>
      <c r="AK12" s="20">
        <f t="shared" si="5"/>
        <v>0.75505827589663566</v>
      </c>
      <c r="AL12" s="39">
        <f t="shared" si="6"/>
        <v>12</v>
      </c>
      <c r="AM12" s="35">
        <f t="shared" si="2"/>
        <v>43.6</v>
      </c>
    </row>
    <row r="13" spans="1:44" s="3" customFormat="1" ht="14.25" x14ac:dyDescent="0.2">
      <c r="A13" s="12" t="s">
        <v>37</v>
      </c>
      <c r="B13" s="12" t="s">
        <v>38</v>
      </c>
      <c r="C13" s="12" t="s">
        <v>3</v>
      </c>
      <c r="D13" s="12" t="s">
        <v>17</v>
      </c>
      <c r="E13" s="8">
        <v>110</v>
      </c>
      <c r="F13" s="8" t="s">
        <v>40</v>
      </c>
      <c r="G13" s="8">
        <v>10</v>
      </c>
      <c r="H13" s="8" t="s">
        <v>9</v>
      </c>
      <c r="I13" s="61">
        <v>0.502</v>
      </c>
      <c r="J13" s="61">
        <v>0.45400000000000001</v>
      </c>
      <c r="K13" s="61">
        <v>0.43</v>
      </c>
      <c r="L13" s="53">
        <v>0.42699999999999999</v>
      </c>
      <c r="M13" s="61">
        <v>0.37</v>
      </c>
      <c r="N13" s="61">
        <v>0.375</v>
      </c>
      <c r="O13" s="61">
        <v>0.41699999999999998</v>
      </c>
      <c r="P13" s="61">
        <v>0.496</v>
      </c>
      <c r="Q13" s="61">
        <v>0.58199999999999996</v>
      </c>
      <c r="R13" s="53">
        <v>0.67300000000000004</v>
      </c>
      <c r="S13" s="61">
        <v>0.69599999999999995</v>
      </c>
      <c r="T13" s="61">
        <v>0.67400000000000004</v>
      </c>
      <c r="U13" s="61">
        <v>0.66600000000000004</v>
      </c>
      <c r="V13" s="61">
        <v>0.66400000000000003</v>
      </c>
      <c r="W13" s="61">
        <v>0.67400000000000004</v>
      </c>
      <c r="X13" s="61">
        <v>0.65800000000000003</v>
      </c>
      <c r="Y13" s="61">
        <v>0.64</v>
      </c>
      <c r="Z13" s="61">
        <v>0.63900000000000001</v>
      </c>
      <c r="AA13" s="61">
        <v>0.65900000000000003</v>
      </c>
      <c r="AB13" s="61">
        <v>0.66600000000000004</v>
      </c>
      <c r="AC13" s="61">
        <v>0.64200000000000002</v>
      </c>
      <c r="AD13" s="53">
        <v>0.66500000000000004</v>
      </c>
      <c r="AE13" s="61">
        <v>0.65200000000000002</v>
      </c>
      <c r="AF13" s="61">
        <v>0.59799999999999998</v>
      </c>
      <c r="AG13" s="30">
        <f t="shared" si="1"/>
        <v>0.69599999999999995</v>
      </c>
      <c r="AH13" s="59"/>
      <c r="AI13" s="18">
        <f t="shared" si="4"/>
        <v>0.67400000000000004</v>
      </c>
      <c r="AJ13" s="31">
        <f>HLOOKUP(AL13,' Реактивная '!$I$2:$AF$31,ROW(13:13)-1)</f>
        <v>0.34899999999999998</v>
      </c>
      <c r="AK13" s="20">
        <f t="shared" si="5"/>
        <v>0.75899736494931258</v>
      </c>
      <c r="AL13" s="39">
        <f t="shared" si="6"/>
        <v>12</v>
      </c>
      <c r="AM13" s="35">
        <f t="shared" si="2"/>
        <v>43.8</v>
      </c>
    </row>
    <row r="14" spans="1:44" s="3" customFormat="1" ht="14.25" x14ac:dyDescent="0.2">
      <c r="A14" s="12" t="s">
        <v>37</v>
      </c>
      <c r="B14" s="12" t="s">
        <v>38</v>
      </c>
      <c r="C14" s="12" t="s">
        <v>3</v>
      </c>
      <c r="D14" s="12" t="s">
        <v>17</v>
      </c>
      <c r="E14" s="9">
        <v>110</v>
      </c>
      <c r="F14" s="9" t="s">
        <v>40</v>
      </c>
      <c r="G14" s="9">
        <v>10</v>
      </c>
      <c r="H14" s="9" t="s">
        <v>4</v>
      </c>
      <c r="I14" s="61">
        <v>0.17199999999999999</v>
      </c>
      <c r="J14" s="61">
        <v>0.17199999999999999</v>
      </c>
      <c r="K14" s="61">
        <v>0.17399999999999999</v>
      </c>
      <c r="L14" s="53">
        <v>0.17299999999999999</v>
      </c>
      <c r="M14" s="61">
        <v>0.17199999999999999</v>
      </c>
      <c r="N14" s="61">
        <v>0.14699999999999999</v>
      </c>
      <c r="O14" s="61">
        <v>0</v>
      </c>
      <c r="P14" s="61">
        <v>0</v>
      </c>
      <c r="Q14" s="61">
        <v>0</v>
      </c>
      <c r="R14" s="53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53">
        <v>0</v>
      </c>
      <c r="AE14" s="61">
        <v>0</v>
      </c>
      <c r="AF14" s="61">
        <v>0</v>
      </c>
      <c r="AG14" s="30">
        <f t="shared" si="1"/>
        <v>0.17399999999999999</v>
      </c>
      <c r="AH14" s="59"/>
      <c r="AI14" s="18">
        <f t="shared" si="4"/>
        <v>0</v>
      </c>
      <c r="AJ14" s="31">
        <f>HLOOKUP(AL14,' Реактивная '!$I$2:$AF$31,ROW(14:14)-1)</f>
        <v>0</v>
      </c>
      <c r="AK14" s="20">
        <f t="shared" si="5"/>
        <v>0</v>
      </c>
      <c r="AL14" s="39">
        <f t="shared" si="6"/>
        <v>12</v>
      </c>
      <c r="AM14" s="35">
        <f t="shared" si="2"/>
        <v>0</v>
      </c>
    </row>
    <row r="15" spans="1:44" s="3" customFormat="1" ht="14.25" x14ac:dyDescent="0.2">
      <c r="A15" s="12" t="s">
        <v>37</v>
      </c>
      <c r="B15" s="12" t="s">
        <v>38</v>
      </c>
      <c r="C15" s="12" t="s">
        <v>3</v>
      </c>
      <c r="D15" s="12" t="s">
        <v>17</v>
      </c>
      <c r="E15" s="9">
        <v>110</v>
      </c>
      <c r="F15" s="9" t="s">
        <v>40</v>
      </c>
      <c r="G15" s="9">
        <v>10</v>
      </c>
      <c r="H15" s="9" t="s">
        <v>14</v>
      </c>
      <c r="I15" s="61">
        <v>0.54100000000000004</v>
      </c>
      <c r="J15" s="61">
        <v>0.48</v>
      </c>
      <c r="K15" s="61">
        <v>0.44600000000000001</v>
      </c>
      <c r="L15" s="53">
        <v>0.42699999999999999</v>
      </c>
      <c r="M15" s="61">
        <v>0.38200000000000001</v>
      </c>
      <c r="N15" s="61">
        <v>0.40600000000000003</v>
      </c>
      <c r="O15" s="61">
        <v>0.44400000000000001</v>
      </c>
      <c r="P15" s="61">
        <v>0.51800000000000002</v>
      </c>
      <c r="Q15" s="61">
        <v>0.61399999999999999</v>
      </c>
      <c r="R15" s="53">
        <v>0.71</v>
      </c>
      <c r="S15" s="61">
        <v>0.76600000000000001</v>
      </c>
      <c r="T15" s="61">
        <v>0.77900000000000003</v>
      </c>
      <c r="U15" s="61">
        <v>0.77700000000000002</v>
      </c>
      <c r="V15" s="61">
        <v>0.77900000000000003</v>
      </c>
      <c r="W15" s="61">
        <v>0.79200000000000004</v>
      </c>
      <c r="X15" s="61">
        <v>0.76100000000000001</v>
      </c>
      <c r="Y15" s="61">
        <v>0.75800000000000001</v>
      </c>
      <c r="Z15" s="61">
        <v>0.72799999999999998</v>
      </c>
      <c r="AA15" s="61">
        <v>0.76700000000000002</v>
      </c>
      <c r="AB15" s="61">
        <v>0.75700000000000001</v>
      </c>
      <c r="AC15" s="61">
        <v>0.68899999999999995</v>
      </c>
      <c r="AD15" s="53">
        <v>0.745</v>
      </c>
      <c r="AE15" s="61">
        <v>0.77500000000000002</v>
      </c>
      <c r="AF15" s="61">
        <v>0.68500000000000005</v>
      </c>
      <c r="AG15" s="30">
        <f t="shared" si="1"/>
        <v>0.79200000000000004</v>
      </c>
      <c r="AH15" s="59"/>
      <c r="AI15" s="18">
        <f t="shared" si="4"/>
        <v>0.77900000000000003</v>
      </c>
      <c r="AJ15" s="31">
        <f>HLOOKUP(AL15,' Реактивная '!$I$2:$AF$31,ROW(15:15)-1)</f>
        <v>0.439</v>
      </c>
      <c r="AK15" s="20">
        <f t="shared" si="5"/>
        <v>0.89418230803343457</v>
      </c>
      <c r="AL15" s="39">
        <f t="shared" si="6"/>
        <v>12</v>
      </c>
      <c r="AM15" s="35">
        <f t="shared" si="2"/>
        <v>51.6</v>
      </c>
    </row>
    <row r="16" spans="1:44" ht="14.25" x14ac:dyDescent="0.2">
      <c r="A16" s="12" t="s">
        <v>37</v>
      </c>
      <c r="B16" s="12" t="s">
        <v>38</v>
      </c>
      <c r="C16" s="12" t="s">
        <v>3</v>
      </c>
      <c r="D16" s="12" t="s">
        <v>17</v>
      </c>
      <c r="E16" s="9">
        <v>110</v>
      </c>
      <c r="F16" s="9" t="s">
        <v>40</v>
      </c>
      <c r="G16" s="9">
        <v>10</v>
      </c>
      <c r="H16" s="9" t="s">
        <v>15</v>
      </c>
      <c r="I16" s="61">
        <v>0.33800000000000002</v>
      </c>
      <c r="J16" s="61">
        <v>0.29699999999999999</v>
      </c>
      <c r="K16" s="61">
        <v>0.27200000000000002</v>
      </c>
      <c r="L16" s="53">
        <v>0.26</v>
      </c>
      <c r="M16" s="61">
        <v>0.245</v>
      </c>
      <c r="N16" s="61">
        <v>0.25800000000000001</v>
      </c>
      <c r="O16" s="61">
        <v>0.29699999999999999</v>
      </c>
      <c r="P16" s="61">
        <v>0.378</v>
      </c>
      <c r="Q16" s="61">
        <v>0.45100000000000001</v>
      </c>
      <c r="R16" s="53">
        <v>0.495</v>
      </c>
      <c r="S16" s="61">
        <v>0.51600000000000001</v>
      </c>
      <c r="T16" s="61">
        <v>0.52300000000000002</v>
      </c>
      <c r="U16" s="61">
        <v>0.51900000000000002</v>
      </c>
      <c r="V16" s="61">
        <v>0.51900000000000002</v>
      </c>
      <c r="W16" s="61">
        <v>0.50800000000000001</v>
      </c>
      <c r="X16" s="61">
        <v>0.51900000000000002</v>
      </c>
      <c r="Y16" s="61">
        <v>0.52</v>
      </c>
      <c r="Z16" s="61">
        <v>0.52</v>
      </c>
      <c r="AA16" s="61">
        <v>0.53200000000000003</v>
      </c>
      <c r="AB16" s="61">
        <v>0.53700000000000003</v>
      </c>
      <c r="AC16" s="61">
        <v>0.503</v>
      </c>
      <c r="AD16" s="53">
        <v>0.54300000000000004</v>
      </c>
      <c r="AE16" s="61">
        <v>0.51600000000000001</v>
      </c>
      <c r="AF16" s="61">
        <v>0.438</v>
      </c>
      <c r="AG16" s="30">
        <f t="shared" si="1"/>
        <v>0.54300000000000004</v>
      </c>
      <c r="AH16" s="59"/>
      <c r="AI16" s="18">
        <f t="shared" si="4"/>
        <v>0.52300000000000002</v>
      </c>
      <c r="AJ16" s="31">
        <f>HLOOKUP(AL16,' Реактивная '!$I$2:$AF$31,ROW(16:16)-1)</f>
        <v>0.108</v>
      </c>
      <c r="AK16" s="20">
        <f t="shared" si="5"/>
        <v>0.53403464307102777</v>
      </c>
      <c r="AL16" s="39">
        <f t="shared" si="6"/>
        <v>12</v>
      </c>
      <c r="AM16" s="35">
        <f t="shared" si="2"/>
        <v>30.8</v>
      </c>
    </row>
    <row r="17" spans="1:39" ht="14.25" x14ac:dyDescent="0.2">
      <c r="A17" s="12" t="s">
        <v>37</v>
      </c>
      <c r="B17" s="12" t="s">
        <v>38</v>
      </c>
      <c r="C17" s="12" t="s">
        <v>3</v>
      </c>
      <c r="D17" s="12" t="s">
        <v>17</v>
      </c>
      <c r="E17" s="8">
        <v>110</v>
      </c>
      <c r="F17" s="8" t="s">
        <v>40</v>
      </c>
      <c r="G17" s="8">
        <v>6</v>
      </c>
      <c r="H17" s="8" t="s">
        <v>23</v>
      </c>
      <c r="I17" s="61">
        <v>0.90600000000000003</v>
      </c>
      <c r="J17" s="61">
        <v>0.79300000000000004</v>
      </c>
      <c r="K17" s="61">
        <v>0.72899999999999998</v>
      </c>
      <c r="L17" s="53">
        <v>0.68500000000000005</v>
      </c>
      <c r="M17" s="61">
        <v>0.66600000000000004</v>
      </c>
      <c r="N17" s="61">
        <v>0.69899999999999995</v>
      </c>
      <c r="O17" s="61">
        <v>0.81399999999999995</v>
      </c>
      <c r="P17" s="61">
        <v>0.91100000000000003</v>
      </c>
      <c r="Q17" s="61">
        <v>1.071</v>
      </c>
      <c r="R17" s="53">
        <v>1.177</v>
      </c>
      <c r="S17" s="61">
        <v>1.244</v>
      </c>
      <c r="T17" s="61">
        <v>1.246</v>
      </c>
      <c r="U17" s="61">
        <v>1.2470000000000001</v>
      </c>
      <c r="V17" s="61">
        <v>1.234</v>
      </c>
      <c r="W17" s="61">
        <v>1.254</v>
      </c>
      <c r="X17" s="61">
        <v>1.254</v>
      </c>
      <c r="Y17" s="61">
        <v>1.242</v>
      </c>
      <c r="Z17" s="61">
        <v>1.226</v>
      </c>
      <c r="AA17" s="61">
        <v>1.218</v>
      </c>
      <c r="AB17" s="61">
        <v>1.194</v>
      </c>
      <c r="AC17" s="61">
        <v>1.212</v>
      </c>
      <c r="AD17" s="53">
        <v>1.2949999999999999</v>
      </c>
      <c r="AE17" s="61">
        <v>1.272</v>
      </c>
      <c r="AF17" s="61">
        <v>1.0860000000000001</v>
      </c>
      <c r="AG17" s="30">
        <f t="shared" si="1"/>
        <v>1.2949999999999999</v>
      </c>
      <c r="AH17" s="59"/>
      <c r="AI17" s="18">
        <f t="shared" si="4"/>
        <v>1.246</v>
      </c>
      <c r="AJ17" s="31">
        <f>HLOOKUP(AL17,' Реактивная '!$I$2:$AF$31,ROW(17:17)-1)</f>
        <v>0.498</v>
      </c>
      <c r="AK17" s="20">
        <f t="shared" ref="AK17" si="11">SQRT(AI17*AI17+AJ17*AJ17)</f>
        <v>1.3418345650638159</v>
      </c>
      <c r="AL17" s="39">
        <f t="shared" si="6"/>
        <v>12</v>
      </c>
      <c r="AM17" s="35">
        <f t="shared" ref="AM17" si="12">ROUND(AK17/SQRT(3)/G17*1000,1)</f>
        <v>129.1</v>
      </c>
    </row>
    <row r="18" spans="1:39" s="3" customFormat="1" ht="14.25" x14ac:dyDescent="0.2">
      <c r="A18" s="12" t="s">
        <v>37</v>
      </c>
      <c r="B18" s="12" t="s">
        <v>38</v>
      </c>
      <c r="C18" s="12" t="s">
        <v>3</v>
      </c>
      <c r="D18" s="12" t="s">
        <v>17</v>
      </c>
      <c r="E18" s="8">
        <v>110</v>
      </c>
      <c r="F18" s="8" t="s">
        <v>40</v>
      </c>
      <c r="G18" s="8">
        <v>6</v>
      </c>
      <c r="H18" s="8" t="s">
        <v>16</v>
      </c>
      <c r="I18" s="61">
        <v>0</v>
      </c>
      <c r="J18" s="61">
        <v>0</v>
      </c>
      <c r="K18" s="61">
        <v>0</v>
      </c>
      <c r="L18" s="53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53">
        <v>0</v>
      </c>
      <c r="S18" s="61">
        <v>0</v>
      </c>
      <c r="T18" s="61">
        <v>0</v>
      </c>
      <c r="U18" s="61">
        <v>0</v>
      </c>
      <c r="V18" s="61">
        <v>0</v>
      </c>
      <c r="W18" s="61">
        <v>0</v>
      </c>
      <c r="X18" s="61">
        <v>0</v>
      </c>
      <c r="Y18" s="61">
        <v>0</v>
      </c>
      <c r="Z18" s="61">
        <v>0</v>
      </c>
      <c r="AA18" s="61">
        <v>0</v>
      </c>
      <c r="AB18" s="61">
        <v>0</v>
      </c>
      <c r="AC18" s="61">
        <v>0</v>
      </c>
      <c r="AD18" s="53">
        <v>0</v>
      </c>
      <c r="AE18" s="61">
        <v>0</v>
      </c>
      <c r="AF18" s="61">
        <v>0</v>
      </c>
      <c r="AG18" s="30">
        <f t="shared" si="1"/>
        <v>0</v>
      </c>
      <c r="AH18" s="59"/>
      <c r="AI18" s="18">
        <f t="shared" si="4"/>
        <v>0</v>
      </c>
      <c r="AJ18" s="31">
        <f>HLOOKUP(AL18,' Реактивная '!$I$2:$AF$31,ROW(18:18)-1)</f>
        <v>0</v>
      </c>
      <c r="AK18" s="20">
        <f t="shared" si="5"/>
        <v>0</v>
      </c>
      <c r="AL18" s="39">
        <f t="shared" si="6"/>
        <v>12</v>
      </c>
      <c r="AM18" s="35">
        <f t="shared" si="2"/>
        <v>0</v>
      </c>
    </row>
    <row r="19" spans="1:39" s="3" customFormat="1" ht="14.25" x14ac:dyDescent="0.2">
      <c r="A19" s="12" t="s">
        <v>37</v>
      </c>
      <c r="B19" s="12" t="s">
        <v>38</v>
      </c>
      <c r="C19" s="12" t="s">
        <v>3</v>
      </c>
      <c r="D19" s="12" t="s">
        <v>17</v>
      </c>
      <c r="E19" s="8">
        <v>110</v>
      </c>
      <c r="F19" s="8" t="s">
        <v>40</v>
      </c>
      <c r="G19" s="8">
        <v>6</v>
      </c>
      <c r="H19" s="8" t="s">
        <v>18</v>
      </c>
      <c r="I19" s="7"/>
      <c r="J19" s="7"/>
      <c r="K19" s="7"/>
      <c r="L19" s="51"/>
      <c r="M19" s="7"/>
      <c r="N19" s="7"/>
      <c r="O19" s="7"/>
      <c r="P19" s="7"/>
      <c r="Q19" s="7"/>
      <c r="R19" s="51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51"/>
      <c r="AE19" s="7"/>
      <c r="AF19" s="7"/>
      <c r="AG19" s="30"/>
      <c r="AH19" s="59"/>
      <c r="AI19" s="18">
        <f t="shared" si="4"/>
        <v>0</v>
      </c>
      <c r="AJ19" s="31">
        <f>HLOOKUP(AL19,' Реактивная '!$I$2:$AF$31,ROW(19:19)-1)</f>
        <v>0</v>
      </c>
      <c r="AK19" s="20">
        <f t="shared" si="5"/>
        <v>0</v>
      </c>
      <c r="AL19" s="39">
        <f t="shared" si="6"/>
        <v>12</v>
      </c>
      <c r="AM19" s="35">
        <f t="shared" si="2"/>
        <v>0</v>
      </c>
    </row>
    <row r="20" spans="1:39" ht="14.25" x14ac:dyDescent="0.2">
      <c r="A20" s="12" t="s">
        <v>37</v>
      </c>
      <c r="B20" s="12" t="s">
        <v>38</v>
      </c>
      <c r="C20" s="12" t="s">
        <v>3</v>
      </c>
      <c r="D20" s="12" t="s">
        <v>17</v>
      </c>
      <c r="E20" s="8">
        <v>110</v>
      </c>
      <c r="F20" s="8" t="s">
        <v>40</v>
      </c>
      <c r="G20" s="8">
        <v>6</v>
      </c>
      <c r="H20" s="8" t="s">
        <v>19</v>
      </c>
      <c r="I20" s="61">
        <v>0.38400000000000001</v>
      </c>
      <c r="J20" s="61">
        <v>0.36699999999999999</v>
      </c>
      <c r="K20" s="61">
        <v>0.36799999999999999</v>
      </c>
      <c r="L20" s="53">
        <v>0.45500000000000002</v>
      </c>
      <c r="M20" s="61">
        <v>0.41299999999999998</v>
      </c>
      <c r="N20" s="61">
        <v>0.39700000000000002</v>
      </c>
      <c r="O20" s="61">
        <v>0.45300000000000001</v>
      </c>
      <c r="P20" s="61">
        <v>0.59799999999999998</v>
      </c>
      <c r="Q20" s="61">
        <v>0.85299999999999998</v>
      </c>
      <c r="R20" s="53">
        <v>0.92100000000000004</v>
      </c>
      <c r="S20" s="61">
        <v>0.97399999999999998</v>
      </c>
      <c r="T20" s="61">
        <v>1.0189999999999999</v>
      </c>
      <c r="U20" s="61">
        <v>0.872</v>
      </c>
      <c r="V20" s="61">
        <v>0.84799999999999998</v>
      </c>
      <c r="W20" s="61">
        <v>0.77900000000000003</v>
      </c>
      <c r="X20" s="61">
        <v>0.83299999999999996</v>
      </c>
      <c r="Y20" s="61">
        <v>0.90600000000000003</v>
      </c>
      <c r="Z20" s="61">
        <v>0.81599999999999995</v>
      </c>
      <c r="AA20" s="61">
        <v>0.73</v>
      </c>
      <c r="AB20" s="61">
        <v>0.68</v>
      </c>
      <c r="AC20" s="61">
        <v>0.65500000000000003</v>
      </c>
      <c r="AD20" s="53">
        <v>0.64</v>
      </c>
      <c r="AE20" s="61">
        <v>0.54700000000000004</v>
      </c>
      <c r="AF20" s="61">
        <v>0.44900000000000001</v>
      </c>
      <c r="AG20" s="30">
        <f t="shared" si="1"/>
        <v>1.0189999999999999</v>
      </c>
      <c r="AH20" s="59"/>
      <c r="AI20" s="18">
        <f t="shared" si="4"/>
        <v>1.0189999999999999</v>
      </c>
      <c r="AJ20" s="31">
        <f>HLOOKUP(AL20,' Реактивная '!$I$2:$AF$31,ROW(20:20)-1)</f>
        <v>0.246</v>
      </c>
      <c r="AK20" s="20">
        <f t="shared" ref="AK20" si="13">SQRT(AI20*AI20+AJ20*AJ20)</f>
        <v>1.0482733422156647</v>
      </c>
      <c r="AL20" s="39">
        <f t="shared" si="6"/>
        <v>12</v>
      </c>
      <c r="AM20" s="35">
        <f t="shared" ref="AM20" si="14">ROUND(AK20/SQRT(3)/G20*1000,1)</f>
        <v>100.9</v>
      </c>
    </row>
    <row r="21" spans="1:39" s="3" customFormat="1" ht="14.25" x14ac:dyDescent="0.2">
      <c r="A21" s="12" t="s">
        <v>37</v>
      </c>
      <c r="B21" s="12" t="s">
        <v>38</v>
      </c>
      <c r="C21" s="12" t="s">
        <v>3</v>
      </c>
      <c r="D21" s="12" t="s">
        <v>17</v>
      </c>
      <c r="E21" s="8">
        <v>110</v>
      </c>
      <c r="F21" s="8" t="s">
        <v>40</v>
      </c>
      <c r="G21" s="8">
        <v>6</v>
      </c>
      <c r="H21" s="8" t="s">
        <v>20</v>
      </c>
      <c r="I21" s="61">
        <v>0.65400000000000003</v>
      </c>
      <c r="J21" s="61">
        <v>0.61399999999999999</v>
      </c>
      <c r="K21" s="61">
        <v>0.60599999999999998</v>
      </c>
      <c r="L21" s="53">
        <v>0.60599999999999998</v>
      </c>
      <c r="M21" s="61">
        <v>0.60399999999999998</v>
      </c>
      <c r="N21" s="61">
        <v>0.6</v>
      </c>
      <c r="O21" s="61">
        <v>0.76800000000000002</v>
      </c>
      <c r="P21" s="61">
        <v>1.133</v>
      </c>
      <c r="Q21" s="61">
        <v>1.363</v>
      </c>
      <c r="R21" s="53">
        <v>1.3879999999999999</v>
      </c>
      <c r="S21" s="61">
        <v>1.583</v>
      </c>
      <c r="T21" s="61">
        <v>1.4930000000000001</v>
      </c>
      <c r="U21" s="61">
        <v>1.5489999999999999</v>
      </c>
      <c r="V21" s="61">
        <v>1.5109999999999999</v>
      </c>
      <c r="W21" s="61">
        <v>1.49</v>
      </c>
      <c r="X21" s="61">
        <v>1.2809999999999999</v>
      </c>
      <c r="Y21" s="61">
        <v>1.1759999999999999</v>
      </c>
      <c r="Z21" s="61">
        <v>1.0249999999999999</v>
      </c>
      <c r="AA21" s="61">
        <v>1.012</v>
      </c>
      <c r="AB21" s="61">
        <v>0.85199999999999998</v>
      </c>
      <c r="AC21" s="61">
        <v>0.84899999999999998</v>
      </c>
      <c r="AD21" s="53">
        <v>0.83799999999999997</v>
      </c>
      <c r="AE21" s="61">
        <v>0.86899999999999999</v>
      </c>
      <c r="AF21" s="61">
        <v>0.85</v>
      </c>
      <c r="AG21" s="30">
        <f t="shared" si="1"/>
        <v>1.583</v>
      </c>
      <c r="AH21" s="59"/>
      <c r="AI21" s="18">
        <f t="shared" si="4"/>
        <v>1.4930000000000001</v>
      </c>
      <c r="AJ21" s="31">
        <f>HLOOKUP(AL21,' Реактивная '!$I$2:$AF$31,ROW(21:21)-1)</f>
        <v>0.81399999999999995</v>
      </c>
      <c r="AK21" s="20">
        <f t="shared" si="5"/>
        <v>1.7004837547004088</v>
      </c>
      <c r="AL21" s="39">
        <f t="shared" si="6"/>
        <v>12</v>
      </c>
      <c r="AM21" s="35">
        <f t="shared" si="2"/>
        <v>163.6</v>
      </c>
    </row>
    <row r="22" spans="1:39" s="3" customFormat="1" ht="14.25" x14ac:dyDescent="0.2">
      <c r="A22" s="12" t="s">
        <v>37</v>
      </c>
      <c r="B22" s="12" t="s">
        <v>38</v>
      </c>
      <c r="C22" s="12" t="s">
        <v>3</v>
      </c>
      <c r="D22" s="12" t="s">
        <v>17</v>
      </c>
      <c r="E22" s="8">
        <v>110</v>
      </c>
      <c r="F22" s="8" t="s">
        <v>40</v>
      </c>
      <c r="G22" s="8">
        <v>6</v>
      </c>
      <c r="H22" s="8" t="s">
        <v>21</v>
      </c>
      <c r="I22" s="61">
        <v>0</v>
      </c>
      <c r="J22" s="61">
        <v>0</v>
      </c>
      <c r="K22" s="61">
        <v>0</v>
      </c>
      <c r="L22" s="53">
        <v>0</v>
      </c>
      <c r="M22" s="61">
        <v>0</v>
      </c>
      <c r="N22" s="61">
        <v>0</v>
      </c>
      <c r="O22" s="61">
        <v>0</v>
      </c>
      <c r="P22" s="61">
        <v>0</v>
      </c>
      <c r="Q22" s="61">
        <v>0</v>
      </c>
      <c r="R22" s="53">
        <v>0</v>
      </c>
      <c r="S22" s="61">
        <v>0</v>
      </c>
      <c r="T22" s="61">
        <v>0</v>
      </c>
      <c r="U22" s="61">
        <v>0</v>
      </c>
      <c r="V22" s="61">
        <v>0</v>
      </c>
      <c r="W22" s="61">
        <v>0</v>
      </c>
      <c r="X22" s="61">
        <v>0</v>
      </c>
      <c r="Y22" s="61">
        <v>0</v>
      </c>
      <c r="Z22" s="61">
        <v>0</v>
      </c>
      <c r="AA22" s="61">
        <v>0</v>
      </c>
      <c r="AB22" s="61">
        <v>0</v>
      </c>
      <c r="AC22" s="61">
        <v>0</v>
      </c>
      <c r="AD22" s="53">
        <v>0</v>
      </c>
      <c r="AE22" s="61">
        <v>0</v>
      </c>
      <c r="AF22" s="61">
        <v>0</v>
      </c>
      <c r="AG22" s="30">
        <f t="shared" si="1"/>
        <v>0</v>
      </c>
      <c r="AH22" s="59"/>
      <c r="AI22" s="18">
        <f t="shared" si="4"/>
        <v>0</v>
      </c>
      <c r="AJ22" s="31">
        <f>HLOOKUP(AL22,' Реактивная '!$I$2:$AF$31,ROW(22:22)-1)</f>
        <v>0</v>
      </c>
      <c r="AK22" s="20">
        <f t="shared" si="5"/>
        <v>0</v>
      </c>
      <c r="AL22" s="39">
        <f t="shared" si="6"/>
        <v>12</v>
      </c>
      <c r="AM22" s="35">
        <f t="shared" si="2"/>
        <v>0</v>
      </c>
    </row>
    <row r="23" spans="1:39" ht="14.25" x14ac:dyDescent="0.2">
      <c r="A23" s="12" t="s">
        <v>37</v>
      </c>
      <c r="B23" s="12" t="s">
        <v>38</v>
      </c>
      <c r="C23" s="12" t="s">
        <v>3</v>
      </c>
      <c r="D23" s="12" t="s">
        <v>17</v>
      </c>
      <c r="E23" s="9">
        <v>110</v>
      </c>
      <c r="F23" s="9" t="s">
        <v>40</v>
      </c>
      <c r="G23" s="9">
        <v>6</v>
      </c>
      <c r="H23" s="9" t="s">
        <v>4</v>
      </c>
      <c r="I23" s="61">
        <v>0.60799999999999998</v>
      </c>
      <c r="J23" s="61">
        <v>0.53600000000000003</v>
      </c>
      <c r="K23" s="61">
        <v>0.49199999999999999</v>
      </c>
      <c r="L23" s="53">
        <v>0.47199999999999998</v>
      </c>
      <c r="M23" s="61">
        <v>0.44800000000000001</v>
      </c>
      <c r="N23" s="61">
        <v>0.46</v>
      </c>
      <c r="O23" s="61">
        <v>0.56100000000000005</v>
      </c>
      <c r="P23" s="61">
        <v>0.60899999999999999</v>
      </c>
      <c r="Q23" s="61">
        <v>0.64400000000000002</v>
      </c>
      <c r="R23" s="53">
        <v>0.65900000000000003</v>
      </c>
      <c r="S23" s="61">
        <v>0.69599999999999995</v>
      </c>
      <c r="T23" s="61">
        <v>0.70699999999999996</v>
      </c>
      <c r="U23" s="61">
        <v>0.71199999999999997</v>
      </c>
      <c r="V23" s="61">
        <v>0.70699999999999996</v>
      </c>
      <c r="W23" s="61">
        <v>0.70099999999999996</v>
      </c>
      <c r="X23" s="61">
        <v>0.70199999999999996</v>
      </c>
      <c r="Y23" s="61">
        <v>0.73199999999999998</v>
      </c>
      <c r="Z23" s="61">
        <v>0.745</v>
      </c>
      <c r="AA23" s="61">
        <v>0.76400000000000001</v>
      </c>
      <c r="AB23" s="61">
        <v>0.79700000000000004</v>
      </c>
      <c r="AC23" s="61">
        <v>0.82599999999999996</v>
      </c>
      <c r="AD23" s="53">
        <v>0.91</v>
      </c>
      <c r="AE23" s="61">
        <v>0.876</v>
      </c>
      <c r="AF23" s="61">
        <v>0.752</v>
      </c>
      <c r="AG23" s="30">
        <f t="shared" si="1"/>
        <v>0.91</v>
      </c>
      <c r="AH23" s="59"/>
      <c r="AI23" s="18">
        <f t="shared" si="4"/>
        <v>0.70699999999999996</v>
      </c>
      <c r="AJ23" s="31">
        <f>HLOOKUP(AL23,' Реактивная '!$I$2:$AF$31,ROW(23:23)-1)</f>
        <v>0.33500000000000002</v>
      </c>
      <c r="AK23" s="20">
        <f t="shared" ref="AK23:AK26" si="15">SQRT(AI23*AI23+AJ23*AJ23)</f>
        <v>0.78235158336901189</v>
      </c>
      <c r="AL23" s="39">
        <f t="shared" si="6"/>
        <v>12</v>
      </c>
      <c r="AM23" s="35">
        <f t="shared" ref="AM23:AM26" si="16">ROUND(AK23/SQRT(3)/G23*1000,1)</f>
        <v>75.3</v>
      </c>
    </row>
    <row r="24" spans="1:39" ht="14.25" x14ac:dyDescent="0.2">
      <c r="A24" s="12" t="s">
        <v>37</v>
      </c>
      <c r="B24" s="12" t="s">
        <v>38</v>
      </c>
      <c r="C24" s="12" t="s">
        <v>3</v>
      </c>
      <c r="D24" s="12" t="s">
        <v>17</v>
      </c>
      <c r="E24" s="9">
        <v>110</v>
      </c>
      <c r="F24" s="9" t="s">
        <v>40</v>
      </c>
      <c r="G24" s="9">
        <v>6</v>
      </c>
      <c r="H24" s="9" t="s">
        <v>5</v>
      </c>
      <c r="I24" s="61">
        <v>0.71199999999999997</v>
      </c>
      <c r="J24" s="61">
        <v>0.66900000000000004</v>
      </c>
      <c r="K24" s="61">
        <v>0.63800000000000001</v>
      </c>
      <c r="L24" s="53">
        <v>0.6</v>
      </c>
      <c r="M24" s="61">
        <v>0.58499999999999996</v>
      </c>
      <c r="N24" s="61">
        <v>0.58699999999999997</v>
      </c>
      <c r="O24" s="61">
        <v>0.73</v>
      </c>
      <c r="P24" s="61">
        <v>0.85199999999999998</v>
      </c>
      <c r="Q24" s="61">
        <v>1.073</v>
      </c>
      <c r="R24" s="53">
        <v>1.3240000000000001</v>
      </c>
      <c r="S24" s="61">
        <v>1.46</v>
      </c>
      <c r="T24" s="61">
        <v>1.518</v>
      </c>
      <c r="U24" s="61">
        <v>1.5109999999999999</v>
      </c>
      <c r="V24" s="61">
        <v>1.4670000000000001</v>
      </c>
      <c r="W24" s="61">
        <v>1.472</v>
      </c>
      <c r="X24" s="61">
        <v>1.454</v>
      </c>
      <c r="Y24" s="61">
        <v>1.415</v>
      </c>
      <c r="Z24" s="61">
        <v>1.2929999999999999</v>
      </c>
      <c r="AA24" s="61">
        <v>1.151</v>
      </c>
      <c r="AB24" s="61">
        <v>1.02</v>
      </c>
      <c r="AC24" s="61">
        <v>0.94899999999999995</v>
      </c>
      <c r="AD24" s="53">
        <v>0.94299999999999995</v>
      </c>
      <c r="AE24" s="61">
        <v>0.93300000000000005</v>
      </c>
      <c r="AF24" s="61">
        <v>0.83699999999999997</v>
      </c>
      <c r="AG24" s="30">
        <f t="shared" si="1"/>
        <v>1.518</v>
      </c>
      <c r="AH24" s="59"/>
      <c r="AI24" s="18">
        <f t="shared" si="4"/>
        <v>1.518</v>
      </c>
      <c r="AJ24" s="31">
        <f>HLOOKUP(AL24,' Реактивная '!$I$2:$AF$31,ROW(24:24)-1)</f>
        <v>0.39500000000000002</v>
      </c>
      <c r="AK24" s="20">
        <f t="shared" si="15"/>
        <v>1.5685499673265115</v>
      </c>
      <c r="AL24" s="39">
        <f t="shared" si="6"/>
        <v>12</v>
      </c>
      <c r="AM24" s="35">
        <f t="shared" si="16"/>
        <v>150.9</v>
      </c>
    </row>
    <row r="25" spans="1:39" ht="14.25" x14ac:dyDescent="0.2">
      <c r="A25" s="12" t="s">
        <v>37</v>
      </c>
      <c r="B25" s="12" t="s">
        <v>38</v>
      </c>
      <c r="C25" s="12" t="s">
        <v>3</v>
      </c>
      <c r="D25" s="12" t="s">
        <v>17</v>
      </c>
      <c r="E25" s="9">
        <v>110</v>
      </c>
      <c r="F25" s="9" t="s">
        <v>40</v>
      </c>
      <c r="G25" s="9">
        <v>6</v>
      </c>
      <c r="H25" s="9" t="s">
        <v>10</v>
      </c>
      <c r="I25" s="61">
        <v>0.66100000000000003</v>
      </c>
      <c r="J25" s="61">
        <v>0.63800000000000001</v>
      </c>
      <c r="K25" s="61">
        <v>0.61899999999999999</v>
      </c>
      <c r="L25" s="53">
        <v>0.59799999999999998</v>
      </c>
      <c r="M25" s="61">
        <v>0.58399999999999996</v>
      </c>
      <c r="N25" s="61">
        <v>0.60299999999999998</v>
      </c>
      <c r="O25" s="61">
        <v>0.67900000000000005</v>
      </c>
      <c r="P25" s="61">
        <v>0.82899999999999996</v>
      </c>
      <c r="Q25" s="61">
        <v>1.0209999999999999</v>
      </c>
      <c r="R25" s="53">
        <v>1.1659999999999999</v>
      </c>
      <c r="S25" s="61">
        <v>1.19</v>
      </c>
      <c r="T25" s="61">
        <v>1.1859999999999999</v>
      </c>
      <c r="U25" s="61">
        <v>1.1439999999999999</v>
      </c>
      <c r="V25" s="61">
        <v>1.147</v>
      </c>
      <c r="W25" s="61">
        <v>1.1419999999999999</v>
      </c>
      <c r="X25" s="61">
        <v>1.1220000000000001</v>
      </c>
      <c r="Y25" s="61">
        <v>1.107</v>
      </c>
      <c r="Z25" s="61">
        <v>1.0649999999999999</v>
      </c>
      <c r="AA25" s="61">
        <v>0.96499999999999997</v>
      </c>
      <c r="AB25" s="61">
        <v>0.89200000000000002</v>
      </c>
      <c r="AC25" s="61">
        <v>0.82799999999999996</v>
      </c>
      <c r="AD25" s="53">
        <v>0.83099999999999996</v>
      </c>
      <c r="AE25" s="61">
        <v>0.79500000000000004</v>
      </c>
      <c r="AF25" s="61">
        <v>0.72</v>
      </c>
      <c r="AG25" s="30">
        <f t="shared" si="1"/>
        <v>1.19</v>
      </c>
      <c r="AH25" s="59"/>
      <c r="AI25" s="18">
        <f t="shared" si="4"/>
        <v>1.1859999999999999</v>
      </c>
      <c r="AJ25" s="31">
        <f>HLOOKUP(AL25,' Реактивная '!$I$2:$AF$31,ROW(25:25)-1)</f>
        <v>0.41799999999999998</v>
      </c>
      <c r="AK25" s="20">
        <f t="shared" si="15"/>
        <v>1.2575054671849344</v>
      </c>
      <c r="AL25" s="39">
        <f t="shared" si="6"/>
        <v>12</v>
      </c>
      <c r="AM25" s="35">
        <f t="shared" si="16"/>
        <v>121</v>
      </c>
    </row>
    <row r="26" spans="1:39" ht="14.25" x14ac:dyDescent="0.2">
      <c r="A26" s="12" t="s">
        <v>37</v>
      </c>
      <c r="B26" s="12" t="s">
        <v>38</v>
      </c>
      <c r="C26" s="12" t="s">
        <v>3</v>
      </c>
      <c r="D26" s="12" t="s">
        <v>17</v>
      </c>
      <c r="E26" s="9">
        <v>110</v>
      </c>
      <c r="F26" s="9" t="s">
        <v>40</v>
      </c>
      <c r="G26" s="9">
        <v>6</v>
      </c>
      <c r="H26" s="9" t="s">
        <v>6</v>
      </c>
      <c r="I26" s="61">
        <v>0.46200000000000002</v>
      </c>
      <c r="J26" s="61">
        <v>0.41799999999999998</v>
      </c>
      <c r="K26" s="61">
        <v>0.39800000000000002</v>
      </c>
      <c r="L26" s="53">
        <v>0.38100000000000001</v>
      </c>
      <c r="M26" s="61">
        <v>0.35899999999999999</v>
      </c>
      <c r="N26" s="61">
        <v>0.36299999999999999</v>
      </c>
      <c r="O26" s="61">
        <v>0.433</v>
      </c>
      <c r="P26" s="61">
        <v>0.52200000000000002</v>
      </c>
      <c r="Q26" s="61">
        <v>0.58899999999999997</v>
      </c>
      <c r="R26" s="53">
        <v>0.63</v>
      </c>
      <c r="S26" s="61">
        <v>0.65100000000000002</v>
      </c>
      <c r="T26" s="61">
        <v>0.63800000000000001</v>
      </c>
      <c r="U26" s="61">
        <v>0.63200000000000001</v>
      </c>
      <c r="V26" s="61">
        <v>0.60499999999999998</v>
      </c>
      <c r="W26" s="61">
        <v>0.60399999999999998</v>
      </c>
      <c r="X26" s="61">
        <v>0.60699999999999998</v>
      </c>
      <c r="Y26" s="61">
        <v>0.59399999999999997</v>
      </c>
      <c r="Z26" s="61">
        <v>0.59799999999999998</v>
      </c>
      <c r="AA26" s="61">
        <v>0.61099999999999999</v>
      </c>
      <c r="AB26" s="61">
        <v>0.61299999999999999</v>
      </c>
      <c r="AC26" s="61">
        <v>0.626</v>
      </c>
      <c r="AD26" s="53">
        <v>0.67200000000000004</v>
      </c>
      <c r="AE26" s="61">
        <v>0.64100000000000001</v>
      </c>
      <c r="AF26" s="61">
        <v>0.55000000000000004</v>
      </c>
      <c r="AG26" s="30">
        <f t="shared" si="1"/>
        <v>0.67200000000000004</v>
      </c>
      <c r="AH26" s="59"/>
      <c r="AI26" s="18">
        <f t="shared" si="4"/>
        <v>0.63800000000000001</v>
      </c>
      <c r="AJ26" s="31">
        <f>HLOOKUP(AL26,' Реактивная '!$I$2:$AF$31,ROW(26:26)-1)</f>
        <v>0.27</v>
      </c>
      <c r="AK26" s="20">
        <f t="shared" si="15"/>
        <v>0.69277990732988215</v>
      </c>
      <c r="AL26" s="39">
        <f t="shared" si="6"/>
        <v>12</v>
      </c>
      <c r="AM26" s="35">
        <f t="shared" si="16"/>
        <v>66.7</v>
      </c>
    </row>
    <row r="27" spans="1:39" ht="14.25" x14ac:dyDescent="0.2">
      <c r="A27" s="12" t="s">
        <v>37</v>
      </c>
      <c r="B27" s="12" t="s">
        <v>38</v>
      </c>
      <c r="C27" s="12" t="s">
        <v>3</v>
      </c>
      <c r="D27" s="12" t="s">
        <v>17</v>
      </c>
      <c r="E27" s="9">
        <v>110</v>
      </c>
      <c r="F27" s="9" t="s">
        <v>40</v>
      </c>
      <c r="G27" s="9">
        <v>6</v>
      </c>
      <c r="H27" s="9" t="s">
        <v>22</v>
      </c>
      <c r="I27" s="7"/>
      <c r="J27" s="7"/>
      <c r="K27" s="7"/>
      <c r="L27" s="51"/>
      <c r="M27" s="7"/>
      <c r="N27" s="7"/>
      <c r="O27" s="7"/>
      <c r="P27" s="7"/>
      <c r="Q27" s="7"/>
      <c r="R27" s="51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51"/>
      <c r="AE27" s="7"/>
      <c r="AF27" s="7"/>
      <c r="AG27" s="30"/>
      <c r="AH27" s="59"/>
      <c r="AI27" s="18">
        <f t="shared" si="4"/>
        <v>0</v>
      </c>
      <c r="AJ27" s="31">
        <f>HLOOKUP(AL27,' Реактивная '!$I$2:$AF$31,ROW(27:27)-1)</f>
        <v>0</v>
      </c>
      <c r="AK27" s="20">
        <f t="shared" si="5"/>
        <v>0</v>
      </c>
      <c r="AL27" s="39">
        <f t="shared" si="6"/>
        <v>12</v>
      </c>
      <c r="AM27" s="35">
        <f t="shared" ref="AM27:AM31" si="17">ROUND(AK27/SQRT(3)/G27*1000,1)</f>
        <v>0</v>
      </c>
    </row>
    <row r="28" spans="1:39" ht="14.25" x14ac:dyDescent="0.2">
      <c r="A28" s="12" t="s">
        <v>37</v>
      </c>
      <c r="B28" s="12" t="s">
        <v>38</v>
      </c>
      <c r="C28" s="12" t="s">
        <v>3</v>
      </c>
      <c r="D28" s="12" t="s">
        <v>17</v>
      </c>
      <c r="E28" s="9">
        <v>110</v>
      </c>
      <c r="F28" s="9" t="s">
        <v>40</v>
      </c>
      <c r="G28" s="9">
        <v>6</v>
      </c>
      <c r="H28" s="9" t="s">
        <v>7</v>
      </c>
      <c r="I28" s="61">
        <v>0</v>
      </c>
      <c r="J28" s="61">
        <v>0</v>
      </c>
      <c r="K28" s="61">
        <v>0</v>
      </c>
      <c r="L28" s="53">
        <v>0</v>
      </c>
      <c r="M28" s="61">
        <v>0</v>
      </c>
      <c r="N28" s="61">
        <v>0</v>
      </c>
      <c r="O28" s="61">
        <v>0</v>
      </c>
      <c r="P28" s="61">
        <v>0</v>
      </c>
      <c r="Q28" s="61">
        <v>0</v>
      </c>
      <c r="R28" s="53">
        <v>0</v>
      </c>
      <c r="S28" s="61">
        <v>0</v>
      </c>
      <c r="T28" s="61">
        <v>0</v>
      </c>
      <c r="U28" s="61">
        <v>0</v>
      </c>
      <c r="V28" s="61">
        <v>0</v>
      </c>
      <c r="W28" s="61">
        <v>0</v>
      </c>
      <c r="X28" s="61">
        <v>0</v>
      </c>
      <c r="Y28" s="61">
        <v>0</v>
      </c>
      <c r="Z28" s="61">
        <v>0</v>
      </c>
      <c r="AA28" s="61">
        <v>0</v>
      </c>
      <c r="AB28" s="61">
        <v>0</v>
      </c>
      <c r="AC28" s="61">
        <v>0</v>
      </c>
      <c r="AD28" s="53">
        <v>1E-3</v>
      </c>
      <c r="AE28" s="61">
        <v>0</v>
      </c>
      <c r="AF28" s="61">
        <v>0</v>
      </c>
      <c r="AG28" s="30">
        <f t="shared" ref="AG28:AG31" si="18">MAX(I28:AF28)</f>
        <v>1E-3</v>
      </c>
      <c r="AH28" s="59"/>
      <c r="AI28" s="18">
        <f t="shared" si="4"/>
        <v>0</v>
      </c>
      <c r="AJ28" s="31">
        <f>HLOOKUP(AL28,' Реактивная '!$I$2:$AF$31,ROW(28:28)-1)</f>
        <v>0</v>
      </c>
      <c r="AK28" s="20">
        <f t="shared" si="5"/>
        <v>0</v>
      </c>
      <c r="AL28" s="39">
        <f t="shared" si="6"/>
        <v>12</v>
      </c>
      <c r="AM28" s="35">
        <f t="shared" si="17"/>
        <v>0</v>
      </c>
    </row>
    <row r="29" spans="1:39" ht="14.25" x14ac:dyDescent="0.2">
      <c r="A29" s="12" t="s">
        <v>37</v>
      </c>
      <c r="B29" s="12" t="s">
        <v>38</v>
      </c>
      <c r="C29" s="12" t="s">
        <v>3</v>
      </c>
      <c r="D29" s="12" t="s">
        <v>17</v>
      </c>
      <c r="E29" s="9">
        <v>110</v>
      </c>
      <c r="F29" s="9" t="s">
        <v>40</v>
      </c>
      <c r="G29" s="9">
        <v>6</v>
      </c>
      <c r="H29" s="9" t="s">
        <v>11</v>
      </c>
      <c r="I29" s="61">
        <v>0.58599999999999997</v>
      </c>
      <c r="J29" s="61">
        <v>0.58099999999999996</v>
      </c>
      <c r="K29" s="61">
        <v>0.61</v>
      </c>
      <c r="L29" s="53">
        <v>0.58399999999999996</v>
      </c>
      <c r="M29" s="61">
        <v>0.58799999999999997</v>
      </c>
      <c r="N29" s="61">
        <v>0.60099999999999998</v>
      </c>
      <c r="O29" s="61">
        <v>0.71199999999999997</v>
      </c>
      <c r="P29" s="61">
        <v>1.143</v>
      </c>
      <c r="Q29" s="61">
        <v>1.7529999999999999</v>
      </c>
      <c r="R29" s="53">
        <v>1.931</v>
      </c>
      <c r="S29" s="61">
        <v>2.0179999999999998</v>
      </c>
      <c r="T29" s="61">
        <v>1.98</v>
      </c>
      <c r="U29" s="61">
        <v>1.982</v>
      </c>
      <c r="V29" s="61">
        <v>1.8220000000000001</v>
      </c>
      <c r="W29" s="61">
        <v>1.8640000000000001</v>
      </c>
      <c r="X29" s="61">
        <v>1.633</v>
      </c>
      <c r="Y29" s="61">
        <v>1.4319999999999999</v>
      </c>
      <c r="Z29" s="61">
        <v>1.0529999999999999</v>
      </c>
      <c r="AA29" s="61">
        <v>0.94499999999999995</v>
      </c>
      <c r="AB29" s="61">
        <v>0.77300000000000002</v>
      </c>
      <c r="AC29" s="61">
        <v>0.77100000000000002</v>
      </c>
      <c r="AD29" s="53">
        <v>0.76800000000000002</v>
      </c>
      <c r="AE29" s="61">
        <v>0.75</v>
      </c>
      <c r="AF29" s="61">
        <v>0.70699999999999996</v>
      </c>
      <c r="AG29" s="30">
        <f t="shared" si="18"/>
        <v>2.0179999999999998</v>
      </c>
      <c r="AH29" s="59"/>
      <c r="AI29" s="18">
        <f t="shared" si="4"/>
        <v>1.98</v>
      </c>
      <c r="AJ29" s="31">
        <f>HLOOKUP(AL29,' Реактивная '!$I$2:$AF$31,ROW(29:29)-1)</f>
        <v>0.874</v>
      </c>
      <c r="AK29" s="20">
        <f t="shared" si="5"/>
        <v>2.1643188304868577</v>
      </c>
      <c r="AL29" s="39">
        <f t="shared" si="6"/>
        <v>12</v>
      </c>
      <c r="AM29" s="35">
        <f t="shared" si="17"/>
        <v>208.3</v>
      </c>
    </row>
    <row r="30" spans="1:39" ht="14.25" x14ac:dyDescent="0.2">
      <c r="A30" s="12" t="s">
        <v>37</v>
      </c>
      <c r="B30" s="12" t="s">
        <v>38</v>
      </c>
      <c r="C30" s="12" t="s">
        <v>3</v>
      </c>
      <c r="D30" s="12" t="s">
        <v>17</v>
      </c>
      <c r="E30" s="9">
        <v>110</v>
      </c>
      <c r="F30" s="9" t="s">
        <v>40</v>
      </c>
      <c r="G30" s="9">
        <v>6</v>
      </c>
      <c r="H30" s="9" t="s">
        <v>8</v>
      </c>
      <c r="I30" s="61">
        <v>1.4E-2</v>
      </c>
      <c r="J30" s="61">
        <v>1.0999999999999999E-2</v>
      </c>
      <c r="K30" s="61">
        <v>1.0999999999999999E-2</v>
      </c>
      <c r="L30" s="53">
        <v>1.7000000000000001E-2</v>
      </c>
      <c r="M30" s="61">
        <v>0.02</v>
      </c>
      <c r="N30" s="61">
        <v>4.3999999999999997E-2</v>
      </c>
      <c r="O30" s="61">
        <v>6.2E-2</v>
      </c>
      <c r="P30" s="61">
        <v>0.10199999999999999</v>
      </c>
      <c r="Q30" s="61">
        <v>0.10100000000000001</v>
      </c>
      <c r="R30" s="53">
        <v>8.8999999999999996E-2</v>
      </c>
      <c r="S30" s="61">
        <v>9.1999999999999998E-2</v>
      </c>
      <c r="T30" s="61">
        <v>9.7000000000000003E-2</v>
      </c>
      <c r="U30" s="61">
        <v>9.6000000000000002E-2</v>
      </c>
      <c r="V30" s="61">
        <v>0.107</v>
      </c>
      <c r="W30" s="61">
        <v>0.111</v>
      </c>
      <c r="X30" s="61">
        <v>9.6000000000000002E-2</v>
      </c>
      <c r="Y30" s="61">
        <v>8.8999999999999996E-2</v>
      </c>
      <c r="Z30" s="61">
        <v>0.11700000000000001</v>
      </c>
      <c r="AA30" s="61">
        <v>9.4E-2</v>
      </c>
      <c r="AB30" s="61">
        <v>7.0999999999999994E-2</v>
      </c>
      <c r="AC30" s="61">
        <v>6.3E-2</v>
      </c>
      <c r="AD30" s="53">
        <v>7.2999999999999995E-2</v>
      </c>
      <c r="AE30" s="61">
        <v>5.8000000000000003E-2</v>
      </c>
      <c r="AF30" s="61">
        <v>1.4999999999999999E-2</v>
      </c>
      <c r="AG30" s="30">
        <f t="shared" si="18"/>
        <v>0.11700000000000001</v>
      </c>
      <c r="AH30" s="59"/>
      <c r="AI30" s="18">
        <f t="shared" si="4"/>
        <v>9.7000000000000003E-2</v>
      </c>
      <c r="AJ30" s="31">
        <f>HLOOKUP(AL30,' Реактивная '!$I$2:$AF$31,ROW(30:30)-1)</f>
        <v>0.06</v>
      </c>
      <c r="AK30" s="20">
        <f t="shared" si="5"/>
        <v>0.11405700329221349</v>
      </c>
      <c r="AL30" s="39">
        <f t="shared" si="6"/>
        <v>12</v>
      </c>
      <c r="AM30" s="35">
        <f t="shared" si="17"/>
        <v>11</v>
      </c>
    </row>
    <row r="31" spans="1:39" ht="14.25" x14ac:dyDescent="0.2">
      <c r="A31" s="12" t="s">
        <v>37</v>
      </c>
      <c r="B31" s="12" t="s">
        <v>38</v>
      </c>
      <c r="C31" s="12" t="s">
        <v>3</v>
      </c>
      <c r="D31" s="12" t="s">
        <v>17</v>
      </c>
      <c r="E31" s="9">
        <v>110</v>
      </c>
      <c r="F31" s="9" t="s">
        <v>40</v>
      </c>
      <c r="G31" s="9">
        <v>6</v>
      </c>
      <c r="H31" s="9" t="s">
        <v>13</v>
      </c>
      <c r="I31" s="61">
        <v>6.6000000000000003E-2</v>
      </c>
      <c r="J31" s="61">
        <v>6.8000000000000005E-2</v>
      </c>
      <c r="K31" s="61">
        <v>6.6000000000000003E-2</v>
      </c>
      <c r="L31" s="53">
        <v>6.7000000000000004E-2</v>
      </c>
      <c r="M31" s="61">
        <v>6.6000000000000003E-2</v>
      </c>
      <c r="N31" s="61">
        <v>6.7000000000000004E-2</v>
      </c>
      <c r="O31" s="61">
        <v>7.0000000000000007E-2</v>
      </c>
      <c r="P31" s="61">
        <v>9.1999999999999998E-2</v>
      </c>
      <c r="Q31" s="61">
        <v>0.13500000000000001</v>
      </c>
      <c r="R31" s="53">
        <v>0.14000000000000001</v>
      </c>
      <c r="S31" s="61">
        <v>0.14399999999999999</v>
      </c>
      <c r="T31" s="61">
        <v>0.156</v>
      </c>
      <c r="U31" s="61">
        <v>0.16</v>
      </c>
      <c r="V31" s="61">
        <v>0.15</v>
      </c>
      <c r="W31" s="61">
        <v>0.152</v>
      </c>
      <c r="X31" s="61">
        <v>0.13800000000000001</v>
      </c>
      <c r="Y31" s="61">
        <v>0.13</v>
      </c>
      <c r="Z31" s="61">
        <v>0.10299999999999999</v>
      </c>
      <c r="AA31" s="61">
        <v>0.114</v>
      </c>
      <c r="AB31" s="61">
        <v>0.111</v>
      </c>
      <c r="AC31" s="61">
        <v>0.10199999999999999</v>
      </c>
      <c r="AD31" s="53">
        <v>0.10199999999999999</v>
      </c>
      <c r="AE31" s="61">
        <v>9.9000000000000005E-2</v>
      </c>
      <c r="AF31" s="61">
        <v>0.08</v>
      </c>
      <c r="AG31" s="30">
        <f t="shared" si="18"/>
        <v>0.16</v>
      </c>
      <c r="AH31" s="59"/>
      <c r="AI31" s="18">
        <f t="shared" si="4"/>
        <v>0.156</v>
      </c>
      <c r="AJ31" s="31">
        <f>HLOOKUP(AL31,' Реактивная '!$I$2:$AF$31,ROW(31:31)-1)</f>
        <v>0.09</v>
      </c>
      <c r="AK31" s="20">
        <f t="shared" ref="AK31" si="19">SQRT(AI31*AI31+AJ31*AJ31)</f>
        <v>0.18009997223764362</v>
      </c>
      <c r="AL31" s="39">
        <f t="shared" si="6"/>
        <v>12</v>
      </c>
      <c r="AM31" s="35">
        <f t="shared" si="17"/>
        <v>17.3</v>
      </c>
    </row>
    <row r="32" spans="1:39" s="2" customFormat="1" x14ac:dyDescent="0.2">
      <c r="E32" s="17"/>
      <c r="G32" s="4"/>
      <c r="H32" s="4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66"/>
      <c r="AF32" s="66"/>
      <c r="AG32" s="17"/>
      <c r="AH32" s="17"/>
      <c r="AI32" s="17"/>
      <c r="AJ32" s="4"/>
      <c r="AK32" s="17"/>
      <c r="AL32" s="17"/>
      <c r="AM32" s="17"/>
    </row>
    <row r="33" spans="6:42" x14ac:dyDescent="0.2">
      <c r="F33" s="2"/>
      <c r="L33" s="42"/>
      <c r="R33" s="42"/>
      <c r="AD33" s="42"/>
      <c r="AE33" s="66"/>
      <c r="AF33" s="66"/>
      <c r="AH33" s="17"/>
      <c r="AM33" s="17"/>
      <c r="AN33" s="2"/>
      <c r="AO33" s="2"/>
      <c r="AP33" s="2"/>
    </row>
    <row r="34" spans="6:42" x14ac:dyDescent="0.2">
      <c r="F34" s="2"/>
      <c r="L34" s="42"/>
      <c r="R34" s="42"/>
      <c r="AD34" s="42"/>
      <c r="AE34" s="66"/>
      <c r="AF34" s="66"/>
      <c r="AH34" s="17"/>
      <c r="AM34" s="17"/>
      <c r="AN34" s="2"/>
      <c r="AO34" s="2"/>
      <c r="AP34" s="2"/>
    </row>
    <row r="35" spans="6:42" x14ac:dyDescent="0.2">
      <c r="F35" s="2"/>
      <c r="L35" s="42"/>
      <c r="R35" s="42"/>
      <c r="AD35" s="42"/>
      <c r="AE35" s="66"/>
      <c r="AF35" s="66"/>
      <c r="AH35" s="17"/>
      <c r="AM35" s="17"/>
      <c r="AN35" s="2"/>
      <c r="AO35" s="2"/>
      <c r="AP35" s="2"/>
    </row>
    <row r="36" spans="6:42" x14ac:dyDescent="0.2">
      <c r="F36" s="2"/>
      <c r="L36" s="42"/>
      <c r="R36" s="42"/>
      <c r="AD36" s="42"/>
      <c r="AE36" s="66"/>
      <c r="AF36" s="66"/>
      <c r="AH36" s="17"/>
      <c r="AM36" s="17"/>
      <c r="AN36" s="2"/>
      <c r="AO36" s="2"/>
      <c r="AP36" s="2"/>
    </row>
    <row r="37" spans="6:42" x14ac:dyDescent="0.2">
      <c r="F37" s="2"/>
      <c r="L37" s="42"/>
      <c r="R37" s="42"/>
      <c r="AD37" s="42"/>
      <c r="AE37" s="66"/>
      <c r="AF37" s="66"/>
      <c r="AH37" s="17"/>
      <c r="AM37" s="17"/>
      <c r="AN37" s="2"/>
      <c r="AO37" s="2"/>
      <c r="AP37" s="2"/>
    </row>
    <row r="38" spans="6:42" x14ac:dyDescent="0.2">
      <c r="F38" s="2"/>
      <c r="L38" s="42"/>
      <c r="R38" s="42"/>
      <c r="AD38" s="42"/>
      <c r="AE38" s="66"/>
      <c r="AF38" s="66"/>
      <c r="AH38" s="17"/>
      <c r="AM38" s="17"/>
      <c r="AN38" s="2"/>
      <c r="AO38" s="2"/>
      <c r="AP38" s="2"/>
    </row>
    <row r="39" spans="6:42" x14ac:dyDescent="0.2">
      <c r="F39" s="2"/>
      <c r="L39" s="42"/>
      <c r="R39" s="42"/>
      <c r="AD39" s="42"/>
      <c r="AE39" s="66"/>
      <c r="AF39" s="66"/>
      <c r="AH39" s="17"/>
      <c r="AM39" s="17"/>
      <c r="AN39" s="2"/>
      <c r="AO39" s="2"/>
      <c r="AP39" s="2"/>
    </row>
    <row r="40" spans="6:42" x14ac:dyDescent="0.2">
      <c r="F40" s="2"/>
      <c r="L40" s="42"/>
      <c r="R40" s="42"/>
      <c r="AD40" s="42"/>
      <c r="AE40" s="66"/>
      <c r="AF40" s="66"/>
      <c r="AH40" s="17"/>
      <c r="AM40" s="17"/>
      <c r="AN40" s="2"/>
      <c r="AO40" s="2"/>
      <c r="AP40" s="2"/>
    </row>
    <row r="41" spans="6:42" x14ac:dyDescent="0.2">
      <c r="F41" s="2"/>
      <c r="L41" s="42"/>
      <c r="R41" s="42"/>
      <c r="AD41" s="42"/>
      <c r="AE41" s="66"/>
      <c r="AF41" s="66"/>
      <c r="AH41" s="17"/>
      <c r="AM41" s="17"/>
      <c r="AN41" s="2"/>
      <c r="AO41" s="2"/>
      <c r="AP41" s="2"/>
    </row>
    <row r="42" spans="6:42" x14ac:dyDescent="0.2">
      <c r="F42" s="2"/>
      <c r="L42" s="42"/>
      <c r="R42" s="42"/>
      <c r="AD42" s="42"/>
      <c r="AE42" s="66"/>
      <c r="AF42" s="66"/>
      <c r="AH42" s="17"/>
      <c r="AM42" s="17"/>
      <c r="AN42" s="2"/>
      <c r="AO42" s="2"/>
      <c r="AP42" s="2"/>
    </row>
    <row r="43" spans="6:42" x14ac:dyDescent="0.2">
      <c r="F43" s="2"/>
      <c r="L43" s="42"/>
      <c r="R43" s="42"/>
      <c r="AD43" s="42"/>
      <c r="AE43" s="66"/>
      <c r="AF43" s="66"/>
      <c r="AH43" s="17"/>
      <c r="AM43" s="17"/>
      <c r="AN43" s="2"/>
      <c r="AO43" s="2"/>
      <c r="AP43" s="2"/>
    </row>
    <row r="44" spans="6:42" x14ac:dyDescent="0.2">
      <c r="F44" s="2"/>
      <c r="L44" s="42"/>
      <c r="R44" s="42"/>
      <c r="AD44" s="42"/>
      <c r="AE44" s="66"/>
      <c r="AF44" s="66"/>
      <c r="AH44" s="17"/>
      <c r="AM44" s="17"/>
      <c r="AN44" s="2"/>
      <c r="AO44" s="2"/>
      <c r="AP44" s="2"/>
    </row>
    <row r="45" spans="6:42" x14ac:dyDescent="0.2">
      <c r="F45" s="2"/>
      <c r="L45" s="42"/>
      <c r="R45" s="42"/>
      <c r="AD45" s="42"/>
      <c r="AE45" s="66"/>
      <c r="AF45" s="66"/>
      <c r="AH45" s="17"/>
      <c r="AM45" s="17"/>
      <c r="AN45" s="2"/>
      <c r="AO45" s="2"/>
      <c r="AP45" s="2"/>
    </row>
    <row r="46" spans="6:42" x14ac:dyDescent="0.2">
      <c r="F46" s="2"/>
      <c r="L46" s="42"/>
      <c r="R46" s="42"/>
      <c r="AD46" s="42"/>
      <c r="AE46" s="66"/>
      <c r="AF46" s="66"/>
      <c r="AH46" s="17"/>
      <c r="AM46" s="17"/>
      <c r="AN46" s="2"/>
      <c r="AO46" s="2"/>
      <c r="AP46" s="2"/>
    </row>
    <row r="47" spans="6:42" x14ac:dyDescent="0.2">
      <c r="F47" s="2"/>
      <c r="L47" s="42"/>
      <c r="R47" s="42"/>
      <c r="AD47" s="42"/>
      <c r="AE47" s="66"/>
      <c r="AF47" s="66"/>
      <c r="AH47" s="17"/>
      <c r="AM47" s="17"/>
      <c r="AN47" s="2"/>
      <c r="AO47" s="2"/>
      <c r="AP47" s="2"/>
    </row>
    <row r="48" spans="6:42" x14ac:dyDescent="0.2">
      <c r="F48" s="2"/>
      <c r="L48" s="42"/>
      <c r="R48" s="42"/>
      <c r="AD48" s="42"/>
      <c r="AE48" s="66"/>
      <c r="AF48" s="66"/>
      <c r="AH48" s="17"/>
      <c r="AM48" s="17"/>
      <c r="AN48" s="2"/>
      <c r="AO48" s="2"/>
      <c r="AP48" s="2"/>
    </row>
    <row r="49" spans="6:42" x14ac:dyDescent="0.2">
      <c r="F49" s="2"/>
      <c r="L49" s="42"/>
      <c r="R49" s="42"/>
      <c r="AD49" s="42"/>
      <c r="AE49" s="66"/>
      <c r="AF49" s="66"/>
      <c r="AH49" s="17"/>
      <c r="AM49" s="17"/>
      <c r="AN49" s="2"/>
      <c r="AO49" s="2"/>
      <c r="AP49" s="2"/>
    </row>
    <row r="50" spans="6:42" x14ac:dyDescent="0.2">
      <c r="F50" s="2"/>
      <c r="L50" s="42"/>
      <c r="R50" s="42"/>
      <c r="AD50" s="42"/>
      <c r="AE50" s="66"/>
      <c r="AF50" s="66"/>
      <c r="AH50" s="17"/>
      <c r="AM50" s="17"/>
      <c r="AN50" s="2"/>
      <c r="AO50" s="2"/>
      <c r="AP50" s="2"/>
    </row>
    <row r="51" spans="6:42" x14ac:dyDescent="0.2">
      <c r="F51" s="2"/>
      <c r="L51" s="42"/>
      <c r="R51" s="42"/>
      <c r="AD51" s="42"/>
      <c r="AE51" s="66"/>
      <c r="AF51" s="66"/>
      <c r="AH51" s="17"/>
      <c r="AM51" s="17"/>
      <c r="AN51" s="2"/>
      <c r="AO51" s="2"/>
      <c r="AP51" s="2"/>
    </row>
    <row r="52" spans="6:42" x14ac:dyDescent="0.2">
      <c r="F52" s="2"/>
      <c r="L52" s="42"/>
      <c r="R52" s="42"/>
      <c r="AD52" s="42"/>
      <c r="AE52" s="66"/>
      <c r="AF52" s="66"/>
      <c r="AH52" s="17"/>
      <c r="AM52" s="17"/>
      <c r="AN52" s="2"/>
      <c r="AO52" s="2"/>
      <c r="AP52" s="2"/>
    </row>
    <row r="53" spans="6:42" x14ac:dyDescent="0.2">
      <c r="F53" s="2"/>
      <c r="L53" s="42"/>
      <c r="R53" s="42"/>
      <c r="AD53" s="42"/>
      <c r="AE53" s="66"/>
      <c r="AF53" s="66"/>
      <c r="AH53" s="17"/>
      <c r="AM53" s="17"/>
      <c r="AN53" s="2"/>
      <c r="AO53" s="2"/>
      <c r="AP53" s="2"/>
    </row>
    <row r="54" spans="6:42" x14ac:dyDescent="0.2">
      <c r="F54" s="2"/>
      <c r="L54" s="42"/>
      <c r="R54" s="42"/>
      <c r="AD54" s="42"/>
      <c r="AE54" s="66"/>
      <c r="AF54" s="66"/>
      <c r="AH54" s="17"/>
      <c r="AM54" s="17"/>
      <c r="AN54" s="2"/>
      <c r="AO54" s="2"/>
      <c r="AP54" s="2"/>
    </row>
    <row r="55" spans="6:42" x14ac:dyDescent="0.2">
      <c r="F55" s="2"/>
      <c r="L55" s="42"/>
      <c r="R55" s="42"/>
      <c r="AD55" s="42"/>
      <c r="AE55" s="66"/>
      <c r="AF55" s="66"/>
      <c r="AH55" s="17"/>
      <c r="AM55" s="17"/>
      <c r="AN55" s="2"/>
      <c r="AO55" s="2"/>
      <c r="AP55" s="2"/>
    </row>
    <row r="56" spans="6:42" x14ac:dyDescent="0.2">
      <c r="F56" s="2"/>
      <c r="L56" s="42"/>
      <c r="R56" s="42"/>
      <c r="AD56" s="42"/>
      <c r="AE56" s="66"/>
      <c r="AF56" s="66"/>
      <c r="AH56" s="17"/>
      <c r="AM56" s="17"/>
      <c r="AN56" s="2"/>
      <c r="AO56" s="2"/>
      <c r="AP56" s="2"/>
    </row>
    <row r="57" spans="6:42" x14ac:dyDescent="0.2">
      <c r="F57" s="2"/>
      <c r="L57" s="42"/>
      <c r="R57" s="42"/>
      <c r="AD57" s="42"/>
      <c r="AE57" s="66"/>
      <c r="AF57" s="66"/>
      <c r="AH57" s="17"/>
      <c r="AM57" s="17"/>
      <c r="AN57" s="2"/>
      <c r="AO57" s="2"/>
      <c r="AP57" s="2"/>
    </row>
    <row r="58" spans="6:42" x14ac:dyDescent="0.2">
      <c r="F58" s="2"/>
      <c r="L58" s="42"/>
      <c r="R58" s="42"/>
      <c r="AD58" s="42"/>
      <c r="AE58" s="66"/>
      <c r="AF58" s="66"/>
      <c r="AH58" s="17"/>
      <c r="AM58" s="17"/>
      <c r="AN58" s="2"/>
      <c r="AO58" s="2"/>
      <c r="AP58" s="2"/>
    </row>
    <row r="59" spans="6:42" x14ac:dyDescent="0.2">
      <c r="F59" s="2"/>
      <c r="L59" s="42"/>
      <c r="R59" s="42"/>
      <c r="AD59" s="42"/>
      <c r="AE59" s="66"/>
      <c r="AF59" s="66"/>
      <c r="AH59" s="17"/>
      <c r="AM59" s="17"/>
      <c r="AN59" s="2"/>
      <c r="AO59" s="2"/>
      <c r="AP59" s="2"/>
    </row>
    <row r="60" spans="6:42" x14ac:dyDescent="0.2">
      <c r="F60" s="2"/>
      <c r="L60" s="42"/>
      <c r="R60" s="42"/>
      <c r="AD60" s="42"/>
      <c r="AE60" s="66"/>
      <c r="AF60" s="66"/>
      <c r="AH60" s="17"/>
      <c r="AM60" s="17"/>
      <c r="AN60" s="2"/>
      <c r="AO60" s="2"/>
      <c r="AP60" s="2"/>
    </row>
    <row r="61" spans="6:42" x14ac:dyDescent="0.2">
      <c r="F61" s="2"/>
      <c r="L61" s="42"/>
      <c r="R61" s="42"/>
      <c r="AD61" s="42"/>
      <c r="AE61" s="66"/>
      <c r="AF61" s="66"/>
      <c r="AH61" s="17"/>
      <c r="AM61" s="17"/>
      <c r="AN61" s="2"/>
      <c r="AO61" s="2"/>
      <c r="AP61" s="2"/>
    </row>
    <row r="62" spans="6:42" x14ac:dyDescent="0.2">
      <c r="F62" s="2"/>
      <c r="L62" s="42"/>
      <c r="R62" s="42"/>
      <c r="AD62" s="42"/>
      <c r="AE62" s="66"/>
      <c r="AF62" s="66"/>
      <c r="AH62" s="17"/>
      <c r="AM62" s="17"/>
      <c r="AN62" s="2"/>
      <c r="AO62" s="2"/>
      <c r="AP62" s="2"/>
    </row>
    <row r="63" spans="6:42" x14ac:dyDescent="0.2">
      <c r="F63" s="2"/>
      <c r="L63" s="42"/>
      <c r="R63" s="42"/>
      <c r="AD63" s="42"/>
      <c r="AE63" s="66"/>
      <c r="AF63" s="66"/>
      <c r="AH63" s="17"/>
      <c r="AM63" s="17"/>
      <c r="AN63" s="2"/>
      <c r="AO63" s="2"/>
      <c r="AP63" s="2"/>
    </row>
    <row r="64" spans="6:42" x14ac:dyDescent="0.2">
      <c r="F64" s="2"/>
      <c r="L64" s="42"/>
      <c r="R64" s="42"/>
      <c r="AD64" s="42"/>
      <c r="AE64" s="66"/>
      <c r="AF64" s="66"/>
      <c r="AH64" s="17"/>
      <c r="AM64" s="17"/>
      <c r="AN64" s="2"/>
      <c r="AO64" s="2"/>
      <c r="AP64" s="2"/>
    </row>
    <row r="65" spans="6:42" x14ac:dyDescent="0.2">
      <c r="F65" s="2"/>
      <c r="L65" s="42"/>
      <c r="R65" s="42"/>
      <c r="AD65" s="42"/>
      <c r="AE65" s="66"/>
      <c r="AF65" s="66"/>
      <c r="AH65" s="17"/>
      <c r="AM65" s="17"/>
      <c r="AN65" s="2"/>
      <c r="AO65" s="2"/>
      <c r="AP65" s="2"/>
    </row>
    <row r="66" spans="6:42" x14ac:dyDescent="0.2">
      <c r="F66" s="2"/>
      <c r="L66" s="42"/>
      <c r="R66" s="42"/>
      <c r="AD66" s="42"/>
      <c r="AE66" s="66"/>
      <c r="AF66" s="66"/>
      <c r="AH66" s="17"/>
      <c r="AM66" s="17"/>
      <c r="AN66" s="2"/>
      <c r="AO66" s="2"/>
      <c r="AP66" s="2"/>
    </row>
    <row r="67" spans="6:42" x14ac:dyDescent="0.2">
      <c r="F67" s="2"/>
      <c r="L67" s="42"/>
      <c r="R67" s="42"/>
      <c r="AD67" s="42"/>
      <c r="AE67" s="66"/>
      <c r="AF67" s="66"/>
      <c r="AH67" s="17"/>
      <c r="AM67" s="17"/>
      <c r="AN67" s="2"/>
      <c r="AO67" s="2"/>
      <c r="AP67" s="2"/>
    </row>
    <row r="68" spans="6:42" x14ac:dyDescent="0.2">
      <c r="F68" s="2"/>
      <c r="L68" s="42"/>
      <c r="R68" s="42"/>
      <c r="AD68" s="42"/>
      <c r="AE68" s="66"/>
      <c r="AF68" s="66"/>
      <c r="AH68" s="17"/>
      <c r="AM68" s="17"/>
      <c r="AN68" s="2"/>
      <c r="AO68" s="2"/>
      <c r="AP68" s="2"/>
    </row>
    <row r="69" spans="6:42" x14ac:dyDescent="0.2">
      <c r="F69" s="2"/>
      <c r="L69" s="42"/>
      <c r="R69" s="42"/>
      <c r="AD69" s="42"/>
      <c r="AE69" s="66"/>
      <c r="AF69" s="66"/>
      <c r="AH69" s="17"/>
      <c r="AM69" s="17"/>
      <c r="AN69" s="2"/>
      <c r="AO69" s="2"/>
      <c r="AP69" s="2"/>
    </row>
    <row r="70" spans="6:42" x14ac:dyDescent="0.2">
      <c r="F70" s="2"/>
      <c r="L70" s="42"/>
      <c r="R70" s="42"/>
      <c r="AD70" s="42"/>
      <c r="AE70" s="66"/>
      <c r="AF70" s="66"/>
      <c r="AH70" s="17"/>
      <c r="AM70" s="17"/>
      <c r="AN70" s="2"/>
      <c r="AO70" s="2"/>
      <c r="AP70" s="2"/>
    </row>
    <row r="71" spans="6:42" x14ac:dyDescent="0.2">
      <c r="F71" s="2"/>
      <c r="L71" s="42"/>
      <c r="R71" s="42"/>
      <c r="AD71" s="42"/>
      <c r="AE71" s="66"/>
      <c r="AF71" s="66"/>
      <c r="AH71" s="17"/>
      <c r="AM71" s="17"/>
      <c r="AN71" s="2"/>
      <c r="AO71" s="2"/>
      <c r="AP71" s="2"/>
    </row>
    <row r="72" spans="6:42" x14ac:dyDescent="0.2">
      <c r="F72" s="2"/>
      <c r="L72" s="42"/>
      <c r="R72" s="42"/>
      <c r="AD72" s="42"/>
      <c r="AE72" s="66"/>
      <c r="AF72" s="66"/>
      <c r="AH72" s="17"/>
      <c r="AM72" s="17"/>
      <c r="AN72" s="2"/>
      <c r="AO72" s="2"/>
      <c r="AP72" s="2"/>
    </row>
    <row r="73" spans="6:42" x14ac:dyDescent="0.2">
      <c r="F73" s="2"/>
      <c r="L73" s="42"/>
      <c r="R73" s="42"/>
      <c r="AD73" s="42"/>
      <c r="AE73" s="66"/>
      <c r="AF73" s="66"/>
      <c r="AH73" s="17"/>
      <c r="AM73" s="17"/>
      <c r="AN73" s="2"/>
      <c r="AO73" s="2"/>
      <c r="AP73" s="2"/>
    </row>
    <row r="74" spans="6:42" x14ac:dyDescent="0.2">
      <c r="F74" s="2"/>
      <c r="L74" s="42"/>
      <c r="R74" s="42"/>
      <c r="AD74" s="42"/>
      <c r="AE74" s="66"/>
      <c r="AF74" s="66"/>
      <c r="AH74" s="17"/>
      <c r="AM74" s="17"/>
      <c r="AN74" s="2"/>
      <c r="AO74" s="2"/>
      <c r="AP74" s="2"/>
    </row>
    <row r="75" spans="6:42" x14ac:dyDescent="0.2">
      <c r="F75" s="2"/>
      <c r="L75" s="42"/>
      <c r="R75" s="42"/>
      <c r="AD75" s="42"/>
      <c r="AE75" s="66"/>
      <c r="AF75" s="66"/>
      <c r="AH75" s="17"/>
      <c r="AM75" s="17"/>
      <c r="AN75" s="2"/>
      <c r="AO75" s="2"/>
      <c r="AP75" s="2"/>
    </row>
    <row r="76" spans="6:42" x14ac:dyDescent="0.2">
      <c r="F76" s="2"/>
      <c r="L76" s="42"/>
      <c r="R76" s="42"/>
      <c r="AD76" s="42"/>
      <c r="AE76" s="66"/>
      <c r="AF76" s="66"/>
      <c r="AH76" s="17"/>
      <c r="AM76" s="17"/>
      <c r="AN76" s="2"/>
      <c r="AO76" s="2"/>
      <c r="AP76" s="2"/>
    </row>
    <row r="77" spans="6:42" x14ac:dyDescent="0.2">
      <c r="F77" s="2"/>
      <c r="L77" s="42"/>
      <c r="R77" s="42"/>
      <c r="AD77" s="42"/>
      <c r="AE77" s="66"/>
      <c r="AF77" s="66"/>
      <c r="AH77" s="17"/>
      <c r="AM77" s="17"/>
      <c r="AN77" s="2"/>
      <c r="AO77" s="2"/>
      <c r="AP77" s="2"/>
    </row>
    <row r="78" spans="6:42" x14ac:dyDescent="0.2">
      <c r="F78" s="2"/>
      <c r="L78" s="42"/>
      <c r="R78" s="42"/>
      <c r="AD78" s="42"/>
      <c r="AE78" s="66"/>
      <c r="AF78" s="66"/>
      <c r="AH78" s="17"/>
      <c r="AM78" s="17"/>
      <c r="AN78" s="2"/>
      <c r="AO78" s="2"/>
      <c r="AP78" s="2"/>
    </row>
    <row r="79" spans="6:42" x14ac:dyDescent="0.2">
      <c r="F79" s="2"/>
      <c r="L79" s="42"/>
      <c r="R79" s="42"/>
      <c r="AD79" s="42"/>
      <c r="AE79" s="66"/>
      <c r="AF79" s="66"/>
      <c r="AH79" s="17"/>
      <c r="AM79" s="17"/>
      <c r="AN79" s="2"/>
      <c r="AO79" s="2"/>
      <c r="AP79" s="2"/>
    </row>
    <row r="80" spans="6:42" x14ac:dyDescent="0.2">
      <c r="F80" s="2"/>
      <c r="L80" s="42"/>
      <c r="R80" s="42"/>
      <c r="AD80" s="42"/>
      <c r="AE80" s="66"/>
      <c r="AF80" s="66"/>
      <c r="AH80" s="17"/>
      <c r="AM80" s="17"/>
      <c r="AN80" s="2"/>
      <c r="AO80" s="2"/>
      <c r="AP80" s="2"/>
    </row>
    <row r="81" spans="6:42" x14ac:dyDescent="0.2">
      <c r="F81" s="2"/>
      <c r="L81" s="42"/>
      <c r="R81" s="42"/>
      <c r="AD81" s="42"/>
      <c r="AE81" s="66"/>
      <c r="AF81" s="66"/>
      <c r="AH81" s="17"/>
      <c r="AM81" s="17"/>
      <c r="AN81" s="2"/>
      <c r="AO81" s="2"/>
      <c r="AP81" s="2"/>
    </row>
    <row r="82" spans="6:42" x14ac:dyDescent="0.2">
      <c r="F82" s="2"/>
      <c r="L82" s="42"/>
      <c r="R82" s="42"/>
      <c r="AD82" s="42"/>
      <c r="AE82" s="66"/>
      <c r="AF82" s="66"/>
      <c r="AH82" s="17"/>
      <c r="AM82" s="17"/>
      <c r="AN82" s="2"/>
      <c r="AO82" s="2"/>
      <c r="AP82" s="2"/>
    </row>
    <row r="83" spans="6:42" x14ac:dyDescent="0.2">
      <c r="F83" s="2"/>
      <c r="L83" s="42"/>
      <c r="R83" s="42"/>
      <c r="AD83" s="42"/>
      <c r="AE83" s="66"/>
      <c r="AF83" s="66"/>
      <c r="AH83" s="17"/>
      <c r="AM83" s="17"/>
      <c r="AN83" s="2"/>
      <c r="AO83" s="2"/>
      <c r="AP83" s="2"/>
    </row>
    <row r="84" spans="6:42" x14ac:dyDescent="0.2">
      <c r="F84" s="2"/>
      <c r="L84" s="42"/>
      <c r="R84" s="42"/>
      <c r="AD84" s="42"/>
      <c r="AE84" s="66"/>
      <c r="AF84" s="66"/>
      <c r="AH84" s="17"/>
      <c r="AM84" s="17"/>
      <c r="AN84" s="2"/>
      <c r="AO84" s="2"/>
      <c r="AP84" s="2"/>
    </row>
    <row r="85" spans="6:42" x14ac:dyDescent="0.2">
      <c r="F85" s="2"/>
      <c r="L85" s="42"/>
      <c r="R85" s="42"/>
      <c r="AD85" s="42"/>
      <c r="AE85" s="66"/>
      <c r="AF85" s="66"/>
      <c r="AH85" s="17"/>
      <c r="AM85" s="17"/>
      <c r="AN85" s="2"/>
      <c r="AO85" s="2"/>
      <c r="AP85" s="2"/>
    </row>
    <row r="86" spans="6:42" x14ac:dyDescent="0.2">
      <c r="F86" s="2"/>
      <c r="L86" s="42"/>
      <c r="R86" s="42"/>
      <c r="AD86" s="42"/>
      <c r="AE86" s="66"/>
      <c r="AF86" s="66"/>
      <c r="AH86" s="17"/>
      <c r="AM86" s="17"/>
      <c r="AN86" s="2"/>
      <c r="AO86" s="2"/>
      <c r="AP86" s="2"/>
    </row>
    <row r="87" spans="6:42" x14ac:dyDescent="0.2">
      <c r="F87" s="2"/>
      <c r="L87" s="42"/>
      <c r="R87" s="42"/>
      <c r="AD87" s="42"/>
      <c r="AE87" s="66"/>
      <c r="AF87" s="66"/>
      <c r="AH87" s="17"/>
      <c r="AM87" s="17"/>
      <c r="AN87" s="2"/>
      <c r="AO87" s="2"/>
      <c r="AP87" s="2"/>
    </row>
    <row r="88" spans="6:42" x14ac:dyDescent="0.2">
      <c r="F88" s="2"/>
      <c r="L88" s="42"/>
      <c r="R88" s="42"/>
      <c r="AD88" s="42"/>
      <c r="AE88" s="66"/>
      <c r="AF88" s="66"/>
      <c r="AH88" s="17"/>
      <c r="AM88" s="17"/>
      <c r="AN88" s="2"/>
      <c r="AO88" s="2"/>
      <c r="AP88" s="2"/>
    </row>
    <row r="89" spans="6:42" x14ac:dyDescent="0.2">
      <c r="F89" s="2"/>
      <c r="L89" s="42"/>
      <c r="R89" s="42"/>
      <c r="AD89" s="42"/>
      <c r="AE89" s="66"/>
      <c r="AF89" s="66"/>
      <c r="AH89" s="17"/>
      <c r="AM89" s="17"/>
      <c r="AN89" s="2"/>
      <c r="AO89" s="2"/>
      <c r="AP89" s="2"/>
    </row>
    <row r="90" spans="6:42" x14ac:dyDescent="0.2">
      <c r="F90" s="2"/>
      <c r="L90" s="42"/>
      <c r="R90" s="42"/>
      <c r="AD90" s="42"/>
      <c r="AE90" s="66"/>
      <c r="AF90" s="66"/>
      <c r="AH90" s="17"/>
      <c r="AM90" s="17"/>
      <c r="AN90" s="2"/>
      <c r="AO90" s="2"/>
      <c r="AP90" s="2"/>
    </row>
    <row r="91" spans="6:42" x14ac:dyDescent="0.2">
      <c r="F91" s="2"/>
      <c r="L91" s="42"/>
      <c r="R91" s="42"/>
      <c r="AD91" s="42"/>
      <c r="AE91" s="66"/>
      <c r="AF91" s="66"/>
      <c r="AH91" s="17"/>
      <c r="AM91" s="17"/>
      <c r="AN91" s="2"/>
      <c r="AO91" s="2"/>
      <c r="AP91" s="2"/>
    </row>
    <row r="92" spans="6:42" x14ac:dyDescent="0.2">
      <c r="F92" s="2"/>
      <c r="L92" s="42"/>
      <c r="R92" s="42"/>
      <c r="AD92" s="42"/>
      <c r="AE92" s="66"/>
      <c r="AF92" s="66"/>
      <c r="AH92" s="17"/>
      <c r="AM92" s="17"/>
      <c r="AN92" s="2"/>
      <c r="AO92" s="2"/>
      <c r="AP92" s="2"/>
    </row>
    <row r="93" spans="6:42" x14ac:dyDescent="0.2">
      <c r="F93" s="2"/>
      <c r="L93" s="42"/>
      <c r="R93" s="42"/>
      <c r="AD93" s="42"/>
      <c r="AE93" s="66"/>
      <c r="AF93" s="66"/>
      <c r="AH93" s="17"/>
      <c r="AM93" s="17"/>
      <c r="AN93" s="2"/>
      <c r="AO93" s="2"/>
      <c r="AP93" s="2"/>
    </row>
    <row r="94" spans="6:42" x14ac:dyDescent="0.2">
      <c r="F94" s="2"/>
      <c r="L94" s="42"/>
      <c r="R94" s="42"/>
      <c r="AD94" s="42"/>
      <c r="AE94" s="66"/>
      <c r="AF94" s="66"/>
      <c r="AH94" s="17"/>
      <c r="AM94" s="17"/>
      <c r="AN94" s="2"/>
      <c r="AO94" s="2"/>
      <c r="AP94" s="2"/>
    </row>
    <row r="95" spans="6:42" x14ac:dyDescent="0.2">
      <c r="F95" s="2"/>
      <c r="L95" s="42"/>
      <c r="R95" s="42"/>
      <c r="AD95" s="42"/>
      <c r="AE95" s="66"/>
      <c r="AF95" s="66"/>
      <c r="AH95" s="17"/>
      <c r="AM95" s="17"/>
      <c r="AN95" s="2"/>
      <c r="AO95" s="2"/>
      <c r="AP95" s="2"/>
    </row>
    <row r="96" spans="6:42" x14ac:dyDescent="0.2">
      <c r="F96" s="2"/>
      <c r="L96" s="42"/>
      <c r="R96" s="42"/>
      <c r="AD96" s="42"/>
      <c r="AE96" s="66"/>
      <c r="AF96" s="66"/>
      <c r="AH96" s="17"/>
      <c r="AM96" s="17"/>
      <c r="AN96" s="2"/>
      <c r="AO96" s="2"/>
      <c r="AP96" s="2"/>
    </row>
    <row r="97" spans="6:42" x14ac:dyDescent="0.2">
      <c r="F97" s="2"/>
      <c r="L97" s="42"/>
      <c r="R97" s="42"/>
      <c r="AD97" s="42"/>
      <c r="AE97" s="66"/>
      <c r="AF97" s="66"/>
      <c r="AH97" s="17"/>
      <c r="AM97" s="17"/>
      <c r="AN97" s="2"/>
      <c r="AO97" s="2"/>
      <c r="AP97" s="2"/>
    </row>
    <row r="98" spans="6:42" x14ac:dyDescent="0.2">
      <c r="F98" s="2"/>
      <c r="L98" s="42"/>
      <c r="R98" s="42"/>
      <c r="AD98" s="42"/>
      <c r="AE98" s="66"/>
      <c r="AF98" s="66"/>
      <c r="AH98" s="17"/>
      <c r="AM98" s="17"/>
      <c r="AN98" s="2"/>
      <c r="AO98" s="2"/>
      <c r="AP98" s="2"/>
    </row>
    <row r="99" spans="6:42" x14ac:dyDescent="0.2">
      <c r="F99" s="2"/>
      <c r="L99" s="42"/>
      <c r="R99" s="42"/>
      <c r="AD99" s="42"/>
      <c r="AE99" s="66"/>
      <c r="AF99" s="66"/>
      <c r="AH99" s="17"/>
      <c r="AM99" s="17"/>
      <c r="AN99" s="2"/>
      <c r="AO99" s="2"/>
      <c r="AP99" s="2"/>
    </row>
    <row r="100" spans="6:42" x14ac:dyDescent="0.2">
      <c r="F100" s="2"/>
      <c r="L100" s="42"/>
      <c r="R100" s="42"/>
      <c r="AD100" s="42"/>
      <c r="AE100" s="66"/>
      <c r="AF100" s="66"/>
      <c r="AH100" s="17"/>
      <c r="AM100" s="17"/>
      <c r="AN100" s="2"/>
      <c r="AO100" s="2"/>
      <c r="AP100" s="2"/>
    </row>
    <row r="101" spans="6:42" x14ac:dyDescent="0.2">
      <c r="F101" s="2"/>
      <c r="L101" s="42"/>
      <c r="R101" s="42"/>
      <c r="AD101" s="42"/>
      <c r="AE101" s="66"/>
      <c r="AF101" s="66"/>
      <c r="AH101" s="17"/>
      <c r="AM101" s="17"/>
      <c r="AN101" s="2"/>
      <c r="AO101" s="2"/>
      <c r="AP101" s="2"/>
    </row>
    <row r="102" spans="6:42" x14ac:dyDescent="0.2">
      <c r="F102" s="2"/>
      <c r="L102" s="42"/>
      <c r="R102" s="42"/>
      <c r="AD102" s="42"/>
      <c r="AE102" s="66"/>
      <c r="AF102" s="66"/>
      <c r="AH102" s="17"/>
      <c r="AM102" s="17"/>
      <c r="AN102" s="2"/>
      <c r="AO102" s="2"/>
      <c r="AP102" s="2"/>
    </row>
    <row r="103" spans="6:42" x14ac:dyDescent="0.2">
      <c r="F103" s="2"/>
      <c r="L103" s="42"/>
      <c r="R103" s="42"/>
      <c r="AD103" s="42"/>
      <c r="AE103" s="66"/>
      <c r="AF103" s="66"/>
      <c r="AH103" s="17"/>
      <c r="AM103" s="17"/>
      <c r="AN103" s="2"/>
      <c r="AO103" s="2"/>
      <c r="AP103" s="2"/>
    </row>
    <row r="104" spans="6:42" x14ac:dyDescent="0.2">
      <c r="F104" s="2"/>
      <c r="L104" s="42"/>
      <c r="R104" s="42"/>
      <c r="AD104" s="42"/>
      <c r="AE104" s="66"/>
      <c r="AF104" s="66"/>
      <c r="AH104" s="17"/>
      <c r="AM104" s="17"/>
      <c r="AN104" s="2"/>
      <c r="AO104" s="2"/>
      <c r="AP104" s="2"/>
    </row>
    <row r="105" spans="6:42" x14ac:dyDescent="0.2">
      <c r="F105" s="2"/>
      <c r="L105" s="42"/>
      <c r="R105" s="42"/>
      <c r="AD105" s="42"/>
      <c r="AE105" s="66"/>
      <c r="AF105" s="66"/>
      <c r="AH105" s="17"/>
      <c r="AM105" s="17"/>
      <c r="AN105" s="2"/>
      <c r="AO105" s="2"/>
      <c r="AP105" s="2"/>
    </row>
    <row r="106" spans="6:42" x14ac:dyDescent="0.2">
      <c r="F106" s="2"/>
      <c r="L106" s="42"/>
      <c r="R106" s="42"/>
      <c r="AD106" s="42"/>
      <c r="AE106" s="66"/>
      <c r="AF106" s="66"/>
      <c r="AH106" s="17"/>
      <c r="AM106" s="17"/>
      <c r="AN106" s="2"/>
      <c r="AO106" s="2"/>
      <c r="AP106" s="2"/>
    </row>
    <row r="107" spans="6:42" x14ac:dyDescent="0.2">
      <c r="F107" s="2"/>
      <c r="L107" s="42"/>
      <c r="R107" s="42"/>
      <c r="AD107" s="42"/>
      <c r="AE107" s="66"/>
      <c r="AF107" s="66"/>
      <c r="AH107" s="17"/>
      <c r="AM107" s="17"/>
      <c r="AN107" s="2"/>
      <c r="AO107" s="2"/>
      <c r="AP107" s="2"/>
    </row>
    <row r="108" spans="6:42" x14ac:dyDescent="0.2">
      <c r="F108" s="2"/>
      <c r="L108" s="42"/>
      <c r="R108" s="42"/>
      <c r="AD108" s="42"/>
      <c r="AE108" s="66"/>
      <c r="AF108" s="66"/>
      <c r="AH108" s="17"/>
      <c r="AM108" s="17"/>
      <c r="AN108" s="2"/>
      <c r="AO108" s="2"/>
      <c r="AP108" s="2"/>
    </row>
    <row r="109" spans="6:42" x14ac:dyDescent="0.2">
      <c r="F109" s="2"/>
      <c r="L109" s="42"/>
      <c r="R109" s="42"/>
      <c r="AD109" s="42"/>
      <c r="AE109" s="66"/>
      <c r="AF109" s="66"/>
      <c r="AH109" s="17"/>
      <c r="AM109" s="17"/>
      <c r="AN109" s="2"/>
      <c r="AO109" s="2"/>
      <c r="AP109" s="2"/>
    </row>
    <row r="110" spans="6:42" x14ac:dyDescent="0.2">
      <c r="F110" s="2"/>
      <c r="L110" s="42"/>
      <c r="R110" s="42"/>
      <c r="AD110" s="42"/>
      <c r="AE110" s="66"/>
      <c r="AF110" s="66"/>
      <c r="AH110" s="17"/>
      <c r="AM110" s="17"/>
      <c r="AN110" s="2"/>
      <c r="AO110" s="2"/>
      <c r="AP110" s="2"/>
    </row>
    <row r="111" spans="6:42" x14ac:dyDescent="0.2">
      <c r="F111" s="2"/>
      <c r="L111" s="42"/>
      <c r="R111" s="42"/>
      <c r="AD111" s="42"/>
      <c r="AE111" s="66"/>
      <c r="AF111" s="66"/>
      <c r="AH111" s="17"/>
      <c r="AM111" s="17"/>
      <c r="AN111" s="2"/>
      <c r="AO111" s="2"/>
      <c r="AP111" s="2"/>
    </row>
    <row r="112" spans="6:42" x14ac:dyDescent="0.2">
      <c r="F112" s="2"/>
      <c r="L112" s="42"/>
      <c r="R112" s="42"/>
      <c r="AD112" s="42"/>
      <c r="AE112" s="66"/>
      <c r="AF112" s="66"/>
      <c r="AH112" s="17"/>
      <c r="AM112" s="17"/>
      <c r="AN112" s="2"/>
      <c r="AO112" s="2"/>
      <c r="AP112" s="2"/>
    </row>
    <row r="113" spans="6:42" x14ac:dyDescent="0.2">
      <c r="F113" s="2"/>
      <c r="L113" s="42"/>
      <c r="R113" s="42"/>
      <c r="AD113" s="42"/>
      <c r="AE113" s="66"/>
      <c r="AF113" s="66"/>
      <c r="AH113" s="17"/>
      <c r="AM113" s="17"/>
      <c r="AN113" s="2"/>
      <c r="AO113" s="2"/>
      <c r="AP113" s="2"/>
    </row>
    <row r="114" spans="6:42" x14ac:dyDescent="0.2">
      <c r="F114" s="2"/>
      <c r="L114" s="42"/>
      <c r="R114" s="42"/>
      <c r="AD114" s="42"/>
      <c r="AE114" s="66"/>
      <c r="AF114" s="66"/>
      <c r="AH114" s="17"/>
      <c r="AM114" s="17"/>
      <c r="AN114" s="2"/>
      <c r="AO114" s="2"/>
      <c r="AP114" s="2"/>
    </row>
    <row r="115" spans="6:42" x14ac:dyDescent="0.2">
      <c r="F115" s="2"/>
      <c r="L115" s="42"/>
      <c r="R115" s="42"/>
      <c r="AD115" s="42"/>
      <c r="AE115" s="66"/>
      <c r="AF115" s="66"/>
      <c r="AH115" s="17"/>
      <c r="AM115" s="17"/>
      <c r="AN115" s="2"/>
      <c r="AO115" s="2"/>
      <c r="AP115" s="2"/>
    </row>
    <row r="116" spans="6:42" x14ac:dyDescent="0.2">
      <c r="F116" s="2"/>
      <c r="L116" s="42"/>
      <c r="R116" s="42"/>
      <c r="AD116" s="42"/>
      <c r="AE116" s="66"/>
      <c r="AF116" s="66"/>
      <c r="AH116" s="17"/>
      <c r="AM116" s="17"/>
      <c r="AN116" s="2"/>
      <c r="AO116" s="2"/>
      <c r="AP116" s="2"/>
    </row>
    <row r="117" spans="6:42" x14ac:dyDescent="0.2">
      <c r="F117" s="2"/>
      <c r="L117" s="42"/>
      <c r="R117" s="42"/>
      <c r="AD117" s="42"/>
      <c r="AE117" s="66"/>
      <c r="AF117" s="66"/>
      <c r="AH117" s="17"/>
      <c r="AM117" s="17"/>
      <c r="AN117" s="2"/>
      <c r="AO117" s="2"/>
      <c r="AP117" s="2"/>
    </row>
    <row r="118" spans="6:42" x14ac:dyDescent="0.2">
      <c r="F118" s="2"/>
      <c r="L118" s="42"/>
      <c r="R118" s="42"/>
      <c r="AD118" s="42"/>
      <c r="AE118" s="66"/>
      <c r="AF118" s="66"/>
      <c r="AH118" s="17"/>
      <c r="AM118" s="17"/>
      <c r="AN118" s="2"/>
      <c r="AO118" s="2"/>
      <c r="AP118" s="2"/>
    </row>
    <row r="119" spans="6:42" x14ac:dyDescent="0.2">
      <c r="F119" s="2"/>
      <c r="L119" s="42"/>
      <c r="R119" s="42"/>
      <c r="AD119" s="42"/>
      <c r="AE119" s="66"/>
      <c r="AF119" s="66"/>
      <c r="AH119" s="17"/>
      <c r="AM119" s="17"/>
      <c r="AN119" s="2"/>
      <c r="AO119" s="2"/>
      <c r="AP119" s="2"/>
    </row>
    <row r="120" spans="6:42" x14ac:dyDescent="0.2">
      <c r="F120" s="2"/>
      <c r="L120" s="42"/>
      <c r="R120" s="42"/>
      <c r="AD120" s="42"/>
      <c r="AE120" s="66"/>
      <c r="AF120" s="66"/>
      <c r="AH120" s="17"/>
      <c r="AM120" s="17"/>
      <c r="AN120" s="2"/>
      <c r="AO120" s="2"/>
      <c r="AP120" s="2"/>
    </row>
    <row r="121" spans="6:42" x14ac:dyDescent="0.2">
      <c r="F121" s="2"/>
      <c r="L121" s="42"/>
      <c r="R121" s="42"/>
      <c r="AD121" s="42"/>
      <c r="AE121" s="66"/>
      <c r="AF121" s="66"/>
      <c r="AH121" s="17"/>
      <c r="AM121" s="17"/>
      <c r="AN121" s="2"/>
      <c r="AO121" s="2"/>
      <c r="AP121" s="2"/>
    </row>
    <row r="122" spans="6:42" x14ac:dyDescent="0.2">
      <c r="F122" s="2"/>
      <c r="L122" s="42"/>
      <c r="R122" s="42"/>
      <c r="AD122" s="42"/>
      <c r="AE122" s="66"/>
      <c r="AF122" s="66"/>
      <c r="AH122" s="17"/>
      <c r="AM122" s="17"/>
      <c r="AN122" s="2"/>
      <c r="AO122" s="2"/>
      <c r="AP122" s="2"/>
    </row>
    <row r="123" spans="6:42" x14ac:dyDescent="0.2">
      <c r="F123" s="2"/>
      <c r="L123" s="42"/>
      <c r="R123" s="42"/>
      <c r="AD123" s="42"/>
      <c r="AE123" s="66"/>
      <c r="AF123" s="66"/>
      <c r="AH123" s="17"/>
      <c r="AM123" s="17"/>
      <c r="AN123" s="2"/>
      <c r="AO123" s="2"/>
      <c r="AP123" s="2"/>
    </row>
    <row r="124" spans="6:42" x14ac:dyDescent="0.2">
      <c r="F124" s="2"/>
      <c r="L124" s="42"/>
      <c r="R124" s="42"/>
      <c r="AD124" s="42"/>
      <c r="AE124" s="66"/>
      <c r="AF124" s="66"/>
      <c r="AH124" s="17"/>
      <c r="AM124" s="17"/>
      <c r="AN124" s="2"/>
      <c r="AO124" s="2"/>
      <c r="AP124" s="2"/>
    </row>
    <row r="125" spans="6:42" x14ac:dyDescent="0.2">
      <c r="F125" s="2"/>
      <c r="L125" s="42"/>
      <c r="R125" s="42"/>
      <c r="AD125" s="42"/>
      <c r="AE125" s="66"/>
      <c r="AF125" s="66"/>
      <c r="AH125" s="17"/>
      <c r="AM125" s="17"/>
      <c r="AN125" s="2"/>
      <c r="AO125" s="2"/>
      <c r="AP125" s="2"/>
    </row>
    <row r="126" spans="6:42" x14ac:dyDescent="0.2">
      <c r="F126" s="2"/>
      <c r="L126" s="42"/>
      <c r="R126" s="42"/>
      <c r="AD126" s="42"/>
      <c r="AE126" s="66"/>
      <c r="AF126" s="66"/>
      <c r="AH126" s="17"/>
      <c r="AM126" s="17"/>
      <c r="AN126" s="2"/>
      <c r="AO126" s="2"/>
      <c r="AP126" s="2"/>
    </row>
    <row r="127" spans="6:42" x14ac:dyDescent="0.2">
      <c r="F127" s="2"/>
      <c r="L127" s="42"/>
      <c r="R127" s="42"/>
      <c r="AD127" s="42"/>
      <c r="AE127" s="66"/>
      <c r="AF127" s="66"/>
      <c r="AH127" s="17"/>
      <c r="AM127" s="17"/>
      <c r="AN127" s="2"/>
      <c r="AO127" s="2"/>
      <c r="AP127" s="2"/>
    </row>
    <row r="128" spans="6:42" x14ac:dyDescent="0.2">
      <c r="F128" s="2"/>
      <c r="L128" s="42"/>
      <c r="R128" s="42"/>
      <c r="AD128" s="42"/>
      <c r="AE128" s="66"/>
      <c r="AF128" s="66"/>
      <c r="AH128" s="17"/>
      <c r="AM128" s="17"/>
      <c r="AN128" s="2"/>
      <c r="AO128" s="2"/>
      <c r="AP128" s="2"/>
    </row>
    <row r="129" spans="6:42" x14ac:dyDescent="0.2">
      <c r="F129" s="2"/>
      <c r="L129" s="42"/>
      <c r="R129" s="42"/>
      <c r="AD129" s="42"/>
      <c r="AE129" s="66"/>
      <c r="AF129" s="66"/>
      <c r="AH129" s="17"/>
      <c r="AM129" s="17"/>
      <c r="AN129" s="2"/>
      <c r="AO129" s="2"/>
      <c r="AP129" s="2"/>
    </row>
    <row r="130" spans="6:42" x14ac:dyDescent="0.2">
      <c r="F130" s="2"/>
      <c r="L130" s="42"/>
      <c r="R130" s="42"/>
      <c r="AD130" s="42"/>
      <c r="AE130" s="66"/>
      <c r="AF130" s="66"/>
      <c r="AH130" s="17"/>
      <c r="AM130" s="17"/>
      <c r="AN130" s="2"/>
      <c r="AO130" s="2"/>
      <c r="AP130" s="2"/>
    </row>
    <row r="131" spans="6:42" x14ac:dyDescent="0.2">
      <c r="F131" s="2"/>
      <c r="L131" s="42"/>
      <c r="R131" s="42"/>
      <c r="AD131" s="42"/>
      <c r="AE131" s="66"/>
      <c r="AF131" s="66"/>
      <c r="AH131" s="17"/>
      <c r="AM131" s="17"/>
      <c r="AN131" s="2"/>
      <c r="AO131" s="2"/>
      <c r="AP131" s="2"/>
    </row>
    <row r="132" spans="6:42" x14ac:dyDescent="0.2">
      <c r="F132" s="2"/>
      <c r="L132" s="42"/>
      <c r="R132" s="42"/>
      <c r="AD132" s="42"/>
      <c r="AE132" s="66"/>
      <c r="AF132" s="66"/>
      <c r="AH132" s="17"/>
      <c r="AM132" s="17"/>
      <c r="AN132" s="2"/>
      <c r="AO132" s="2"/>
      <c r="AP132" s="2"/>
    </row>
    <row r="133" spans="6:42" x14ac:dyDescent="0.2">
      <c r="F133" s="2"/>
      <c r="L133" s="42"/>
      <c r="R133" s="42"/>
      <c r="AD133" s="42"/>
      <c r="AE133" s="66"/>
      <c r="AF133" s="66"/>
      <c r="AH133" s="17"/>
      <c r="AM133" s="17"/>
      <c r="AN133" s="2"/>
      <c r="AO133" s="2"/>
      <c r="AP133" s="2"/>
    </row>
    <row r="134" spans="6:42" x14ac:dyDescent="0.2">
      <c r="F134" s="2"/>
      <c r="L134" s="42"/>
      <c r="R134" s="42"/>
      <c r="AD134" s="42"/>
      <c r="AE134" s="66"/>
      <c r="AF134" s="66"/>
      <c r="AH134" s="17"/>
      <c r="AM134" s="17"/>
      <c r="AN134" s="2"/>
      <c r="AO134" s="2"/>
      <c r="AP134" s="2"/>
    </row>
    <row r="135" spans="6:42" x14ac:dyDescent="0.2">
      <c r="F135" s="2"/>
      <c r="L135" s="42"/>
      <c r="R135" s="42"/>
      <c r="AD135" s="42"/>
      <c r="AE135" s="66"/>
      <c r="AF135" s="66"/>
      <c r="AH135" s="17"/>
      <c r="AM135" s="17"/>
      <c r="AN135" s="2"/>
      <c r="AO135" s="2"/>
      <c r="AP135" s="2"/>
    </row>
    <row r="136" spans="6:42" x14ac:dyDescent="0.2">
      <c r="F136" s="2"/>
      <c r="L136" s="42"/>
      <c r="R136" s="42"/>
      <c r="AD136" s="42"/>
      <c r="AE136" s="66"/>
      <c r="AF136" s="66"/>
      <c r="AH136" s="17"/>
      <c r="AM136" s="17"/>
      <c r="AN136" s="2"/>
      <c r="AO136" s="2"/>
      <c r="AP136" s="2"/>
    </row>
    <row r="137" spans="6:42" x14ac:dyDescent="0.2">
      <c r="F137" s="2"/>
      <c r="L137" s="42"/>
      <c r="R137" s="42"/>
      <c r="AD137" s="42"/>
      <c r="AE137" s="66"/>
      <c r="AF137" s="66"/>
      <c r="AH137" s="17"/>
      <c r="AM137" s="17"/>
      <c r="AN137" s="2"/>
      <c r="AO137" s="2"/>
      <c r="AP137" s="2"/>
    </row>
    <row r="138" spans="6:42" x14ac:dyDescent="0.2">
      <c r="F138" s="2"/>
      <c r="L138" s="42"/>
      <c r="R138" s="42"/>
      <c r="AD138" s="42"/>
      <c r="AE138" s="66"/>
      <c r="AF138" s="66"/>
      <c r="AH138" s="17"/>
      <c r="AM138" s="17"/>
      <c r="AN138" s="2"/>
      <c r="AO138" s="2"/>
      <c r="AP138" s="2"/>
    </row>
    <row r="139" spans="6:42" x14ac:dyDescent="0.2">
      <c r="F139" s="2"/>
      <c r="L139" s="42"/>
      <c r="R139" s="42"/>
      <c r="AD139" s="42"/>
      <c r="AE139" s="66"/>
      <c r="AF139" s="66"/>
      <c r="AH139" s="17"/>
      <c r="AM139" s="17"/>
      <c r="AN139" s="2"/>
      <c r="AO139" s="2"/>
      <c r="AP139" s="2"/>
    </row>
    <row r="140" spans="6:42" x14ac:dyDescent="0.2">
      <c r="F140" s="2"/>
      <c r="L140" s="42"/>
      <c r="R140" s="42"/>
      <c r="AD140" s="42"/>
      <c r="AE140" s="66"/>
      <c r="AF140" s="66"/>
      <c r="AH140" s="17"/>
      <c r="AM140" s="17"/>
      <c r="AN140" s="2"/>
      <c r="AO140" s="2"/>
      <c r="AP140" s="2"/>
    </row>
    <row r="141" spans="6:42" x14ac:dyDescent="0.2">
      <c r="F141" s="2"/>
      <c r="L141" s="42"/>
      <c r="R141" s="42"/>
      <c r="AD141" s="42"/>
      <c r="AE141" s="66"/>
      <c r="AF141" s="66"/>
      <c r="AH141" s="17"/>
      <c r="AM141" s="17"/>
      <c r="AN141" s="2"/>
      <c r="AO141" s="2"/>
      <c r="AP141" s="2"/>
    </row>
    <row r="142" spans="6:42" x14ac:dyDescent="0.2">
      <c r="F142" s="2"/>
      <c r="L142" s="42"/>
      <c r="R142" s="42"/>
      <c r="AD142" s="42"/>
      <c r="AE142" s="66"/>
      <c r="AF142" s="66"/>
      <c r="AH142" s="17"/>
      <c r="AM142" s="17"/>
      <c r="AN142" s="2"/>
      <c r="AO142" s="2"/>
      <c r="AP142" s="2"/>
    </row>
    <row r="143" spans="6:42" x14ac:dyDescent="0.2">
      <c r="F143" s="2"/>
      <c r="L143" s="42"/>
      <c r="R143" s="42"/>
      <c r="AD143" s="42"/>
      <c r="AE143" s="66"/>
      <c r="AF143" s="66"/>
      <c r="AH143" s="17"/>
      <c r="AM143" s="17"/>
      <c r="AN143" s="2"/>
      <c r="AO143" s="2"/>
      <c r="AP143" s="2"/>
    </row>
    <row r="144" spans="6:42" x14ac:dyDescent="0.2">
      <c r="F144" s="2"/>
      <c r="L144" s="42"/>
      <c r="R144" s="42"/>
      <c r="AD144" s="42"/>
      <c r="AE144" s="66"/>
      <c r="AF144" s="66"/>
      <c r="AH144" s="17"/>
      <c r="AM144" s="17"/>
      <c r="AN144" s="2"/>
      <c r="AO144" s="2"/>
      <c r="AP144" s="2"/>
    </row>
    <row r="145" spans="6:42" x14ac:dyDescent="0.2">
      <c r="F145" s="2"/>
      <c r="L145" s="42"/>
      <c r="R145" s="42"/>
      <c r="AD145" s="42"/>
      <c r="AE145" s="66"/>
      <c r="AF145" s="66"/>
      <c r="AH145" s="17"/>
      <c r="AM145" s="17"/>
      <c r="AN145" s="2"/>
      <c r="AO145" s="2"/>
      <c r="AP145" s="2"/>
    </row>
    <row r="146" spans="6:42" x14ac:dyDescent="0.2">
      <c r="F146" s="2"/>
      <c r="L146" s="42"/>
      <c r="R146" s="42"/>
      <c r="AD146" s="42"/>
      <c r="AE146" s="66"/>
      <c r="AF146" s="66"/>
      <c r="AH146" s="17"/>
      <c r="AM146" s="17"/>
      <c r="AN146" s="2"/>
      <c r="AO146" s="2"/>
      <c r="AP146" s="2"/>
    </row>
    <row r="147" spans="6:42" x14ac:dyDescent="0.2">
      <c r="F147" s="2"/>
      <c r="L147" s="42"/>
      <c r="R147" s="42"/>
      <c r="AD147" s="42"/>
      <c r="AE147" s="66"/>
      <c r="AF147" s="66"/>
      <c r="AH147" s="17"/>
      <c r="AM147" s="17"/>
      <c r="AN147" s="2"/>
      <c r="AO147" s="2"/>
      <c r="AP147" s="2"/>
    </row>
    <row r="148" spans="6:42" x14ac:dyDescent="0.2">
      <c r="F148" s="2"/>
      <c r="L148" s="42"/>
      <c r="R148" s="42"/>
      <c r="AD148" s="42"/>
      <c r="AE148" s="66"/>
      <c r="AF148" s="66"/>
      <c r="AH148" s="17"/>
      <c r="AM148" s="17"/>
      <c r="AN148" s="2"/>
      <c r="AO148" s="2"/>
      <c r="AP148" s="2"/>
    </row>
    <row r="149" spans="6:42" x14ac:dyDescent="0.2">
      <c r="F149" s="2"/>
      <c r="L149" s="42"/>
      <c r="R149" s="42"/>
      <c r="AD149" s="42"/>
      <c r="AE149" s="66"/>
      <c r="AF149" s="66"/>
      <c r="AH149" s="17"/>
      <c r="AM149" s="17"/>
      <c r="AN149" s="2"/>
      <c r="AO149" s="2"/>
      <c r="AP149" s="2"/>
    </row>
    <row r="150" spans="6:42" x14ac:dyDescent="0.2">
      <c r="F150" s="2"/>
      <c r="L150" s="42"/>
      <c r="R150" s="42"/>
      <c r="AD150" s="42"/>
      <c r="AE150" s="66"/>
      <c r="AF150" s="66"/>
      <c r="AH150" s="17"/>
      <c r="AM150" s="17"/>
      <c r="AN150" s="2"/>
      <c r="AO150" s="2"/>
      <c r="AP150" s="2"/>
    </row>
    <row r="151" spans="6:42" x14ac:dyDescent="0.2">
      <c r="F151" s="2"/>
      <c r="L151" s="42"/>
      <c r="R151" s="42"/>
      <c r="AD151" s="42"/>
      <c r="AE151" s="66"/>
      <c r="AF151" s="66"/>
      <c r="AH151" s="17"/>
      <c r="AM151" s="17"/>
      <c r="AN151" s="2"/>
      <c r="AO151" s="2"/>
      <c r="AP151" s="2"/>
    </row>
    <row r="152" spans="6:42" x14ac:dyDescent="0.2">
      <c r="F152" s="2"/>
      <c r="L152" s="42"/>
      <c r="R152" s="42"/>
      <c r="AD152" s="42"/>
      <c r="AE152" s="66"/>
      <c r="AF152" s="66"/>
      <c r="AH152" s="17"/>
      <c r="AM152" s="17"/>
      <c r="AN152" s="2"/>
      <c r="AO152" s="2"/>
      <c r="AP152" s="2"/>
    </row>
    <row r="153" spans="6:42" x14ac:dyDescent="0.2">
      <c r="F153" s="2"/>
      <c r="L153" s="42"/>
      <c r="R153" s="42"/>
      <c r="AD153" s="42"/>
      <c r="AE153" s="66"/>
      <c r="AF153" s="66"/>
      <c r="AH153" s="17"/>
      <c r="AM153" s="17"/>
      <c r="AN153" s="2"/>
      <c r="AO153" s="2"/>
      <c r="AP153" s="2"/>
    </row>
    <row r="154" spans="6:42" x14ac:dyDescent="0.2">
      <c r="F154" s="2"/>
      <c r="L154" s="42"/>
      <c r="R154" s="42"/>
      <c r="AD154" s="42"/>
      <c r="AE154" s="66"/>
      <c r="AF154" s="66"/>
      <c r="AH154" s="17"/>
      <c r="AM154" s="17"/>
      <c r="AN154" s="2"/>
      <c r="AO154" s="2"/>
      <c r="AP154" s="2"/>
    </row>
    <row r="155" spans="6:42" x14ac:dyDescent="0.2">
      <c r="F155" s="2"/>
      <c r="L155" s="42"/>
      <c r="R155" s="42"/>
      <c r="AD155" s="42"/>
      <c r="AE155" s="66"/>
      <c r="AF155" s="66"/>
      <c r="AH155" s="17"/>
      <c r="AM155" s="17"/>
      <c r="AN155" s="2"/>
      <c r="AO155" s="2"/>
      <c r="AP155" s="2"/>
    </row>
    <row r="156" spans="6:42" x14ac:dyDescent="0.2">
      <c r="F156" s="2"/>
      <c r="L156" s="42"/>
      <c r="R156" s="42"/>
      <c r="AD156" s="42"/>
      <c r="AE156" s="66"/>
      <c r="AF156" s="66"/>
      <c r="AH156" s="17"/>
      <c r="AM156" s="17"/>
      <c r="AN156" s="2"/>
      <c r="AO156" s="2"/>
      <c r="AP156" s="2"/>
    </row>
    <row r="157" spans="6:42" x14ac:dyDescent="0.2">
      <c r="F157" s="2"/>
      <c r="L157" s="42"/>
      <c r="R157" s="42"/>
      <c r="AD157" s="42"/>
      <c r="AE157" s="66"/>
      <c r="AF157" s="66"/>
      <c r="AH157" s="17"/>
      <c r="AM157" s="17"/>
      <c r="AN157" s="2"/>
      <c r="AO157" s="2"/>
      <c r="AP157" s="2"/>
    </row>
    <row r="158" spans="6:42" x14ac:dyDescent="0.2">
      <c r="F158" s="2"/>
      <c r="L158" s="42"/>
      <c r="R158" s="42"/>
      <c r="AD158" s="42"/>
      <c r="AE158" s="66"/>
      <c r="AF158" s="66"/>
      <c r="AH158" s="17"/>
      <c r="AM158" s="17"/>
      <c r="AN158" s="2"/>
      <c r="AO158" s="2"/>
      <c r="AP158" s="2"/>
    </row>
    <row r="159" spans="6:42" x14ac:dyDescent="0.2">
      <c r="F159" s="2"/>
      <c r="L159" s="42"/>
      <c r="R159" s="42"/>
      <c r="AD159" s="42"/>
      <c r="AE159" s="66"/>
      <c r="AF159" s="66"/>
      <c r="AH159" s="17"/>
      <c r="AM159" s="17"/>
      <c r="AN159" s="2"/>
      <c r="AO159" s="2"/>
      <c r="AP159" s="2"/>
    </row>
    <row r="160" spans="6:42" x14ac:dyDescent="0.2">
      <c r="F160" s="2"/>
      <c r="L160" s="42"/>
      <c r="R160" s="42"/>
      <c r="AD160" s="42"/>
      <c r="AE160" s="66"/>
      <c r="AF160" s="66"/>
      <c r="AH160" s="17"/>
      <c r="AM160" s="17"/>
      <c r="AN160" s="2"/>
      <c r="AO160" s="2"/>
      <c r="AP160" s="2"/>
    </row>
    <row r="161" spans="6:42" x14ac:dyDescent="0.2">
      <c r="F161" s="2"/>
      <c r="L161" s="42"/>
      <c r="R161" s="42"/>
      <c r="AD161" s="42"/>
      <c r="AE161" s="66"/>
      <c r="AF161" s="66"/>
      <c r="AH161" s="17"/>
      <c r="AM161" s="17"/>
      <c r="AN161" s="2"/>
      <c r="AO161" s="2"/>
      <c r="AP161" s="2"/>
    </row>
    <row r="162" spans="6:42" x14ac:dyDescent="0.2">
      <c r="F162" s="2"/>
      <c r="L162" s="42"/>
      <c r="R162" s="42"/>
      <c r="AD162" s="42"/>
      <c r="AE162" s="66"/>
      <c r="AF162" s="66"/>
      <c r="AH162" s="17"/>
      <c r="AM162" s="17"/>
      <c r="AN162" s="2"/>
      <c r="AO162" s="2"/>
      <c r="AP162" s="2"/>
    </row>
    <row r="163" spans="6:42" x14ac:dyDescent="0.2">
      <c r="F163" s="2"/>
      <c r="L163" s="42"/>
      <c r="R163" s="42"/>
      <c r="AD163" s="42"/>
      <c r="AE163" s="66"/>
      <c r="AF163" s="66"/>
      <c r="AH163" s="17"/>
      <c r="AM163" s="17"/>
      <c r="AN163" s="2"/>
      <c r="AO163" s="2"/>
      <c r="AP163" s="2"/>
    </row>
    <row r="164" spans="6:42" x14ac:dyDescent="0.2">
      <c r="F164" s="2"/>
      <c r="L164" s="42"/>
      <c r="R164" s="42"/>
      <c r="AD164" s="42"/>
      <c r="AE164" s="66"/>
      <c r="AF164" s="66"/>
      <c r="AH164" s="17"/>
      <c r="AM164" s="17"/>
      <c r="AN164" s="2"/>
      <c r="AO164" s="2"/>
      <c r="AP164" s="2"/>
    </row>
    <row r="165" spans="6:42" x14ac:dyDescent="0.2">
      <c r="F165" s="2"/>
      <c r="L165" s="42"/>
      <c r="R165" s="42"/>
      <c r="AD165" s="42"/>
      <c r="AE165" s="66"/>
      <c r="AF165" s="66"/>
      <c r="AH165" s="17"/>
      <c r="AM165" s="17"/>
      <c r="AN165" s="2"/>
      <c r="AO165" s="2"/>
      <c r="AP165" s="2"/>
    </row>
    <row r="166" spans="6:42" x14ac:dyDescent="0.2">
      <c r="F166" s="2"/>
      <c r="L166" s="42"/>
      <c r="R166" s="42"/>
      <c r="AD166" s="42"/>
      <c r="AE166" s="66"/>
      <c r="AF166" s="66"/>
      <c r="AH166" s="17"/>
      <c r="AM166" s="17"/>
      <c r="AN166" s="2"/>
      <c r="AO166" s="2"/>
      <c r="AP166" s="2"/>
    </row>
    <row r="167" spans="6:42" x14ac:dyDescent="0.2">
      <c r="F167" s="2"/>
      <c r="L167" s="42"/>
      <c r="R167" s="42"/>
      <c r="AD167" s="42"/>
      <c r="AE167" s="66"/>
      <c r="AF167" s="66"/>
      <c r="AH167" s="17"/>
      <c r="AM167" s="17"/>
      <c r="AN167" s="2"/>
      <c r="AO167" s="2"/>
      <c r="AP167" s="2"/>
    </row>
    <row r="168" spans="6:42" x14ac:dyDescent="0.2">
      <c r="F168" s="2"/>
      <c r="L168" s="42"/>
      <c r="R168" s="42"/>
      <c r="AD168" s="42"/>
      <c r="AE168" s="66"/>
      <c r="AF168" s="66"/>
      <c r="AH168" s="17"/>
      <c r="AM168" s="17"/>
      <c r="AN168" s="2"/>
      <c r="AO168" s="2"/>
      <c r="AP168" s="2"/>
    </row>
    <row r="169" spans="6:42" x14ac:dyDescent="0.2">
      <c r="F169" s="2"/>
      <c r="L169" s="42"/>
      <c r="R169" s="42"/>
      <c r="AD169" s="42"/>
      <c r="AE169" s="66"/>
      <c r="AF169" s="66"/>
      <c r="AH169" s="17"/>
      <c r="AM169" s="17"/>
      <c r="AN169" s="2"/>
      <c r="AO169" s="2"/>
      <c r="AP169" s="2"/>
    </row>
    <row r="170" spans="6:42" x14ac:dyDescent="0.2">
      <c r="F170" s="2"/>
      <c r="L170" s="42"/>
      <c r="R170" s="42"/>
      <c r="AD170" s="42"/>
      <c r="AE170" s="66"/>
      <c r="AF170" s="66"/>
      <c r="AH170" s="17"/>
      <c r="AM170" s="17"/>
      <c r="AN170" s="2"/>
      <c r="AO170" s="2"/>
      <c r="AP170" s="2"/>
    </row>
    <row r="171" spans="6:42" x14ac:dyDescent="0.2">
      <c r="F171" s="2"/>
      <c r="L171" s="42"/>
      <c r="R171" s="42"/>
      <c r="AD171" s="42"/>
      <c r="AE171" s="66"/>
      <c r="AF171" s="66"/>
      <c r="AH171" s="17"/>
      <c r="AM171" s="17"/>
      <c r="AN171" s="2"/>
      <c r="AO171" s="2"/>
      <c r="AP171" s="2"/>
    </row>
    <row r="172" spans="6:42" x14ac:dyDescent="0.2">
      <c r="F172" s="2"/>
      <c r="L172" s="42"/>
      <c r="R172" s="42"/>
      <c r="AD172" s="42"/>
      <c r="AE172" s="66"/>
      <c r="AF172" s="66"/>
      <c r="AH172" s="17"/>
      <c r="AM172" s="17"/>
      <c r="AN172" s="2"/>
      <c r="AO172" s="2"/>
      <c r="AP172" s="2"/>
    </row>
    <row r="173" spans="6:42" x14ac:dyDescent="0.2">
      <c r="F173" s="2"/>
      <c r="L173" s="42"/>
      <c r="R173" s="42"/>
      <c r="AD173" s="42"/>
      <c r="AE173" s="66"/>
      <c r="AF173" s="66"/>
      <c r="AH173" s="17"/>
      <c r="AM173" s="17"/>
      <c r="AN173" s="2"/>
      <c r="AO173" s="2"/>
      <c r="AP173" s="2"/>
    </row>
    <row r="174" spans="6:42" x14ac:dyDescent="0.2">
      <c r="F174" s="2"/>
      <c r="L174" s="42"/>
      <c r="R174" s="42"/>
      <c r="AD174" s="42"/>
      <c r="AE174" s="66"/>
      <c r="AF174" s="66"/>
      <c r="AH174" s="17"/>
      <c r="AM174" s="17"/>
      <c r="AN174" s="2"/>
      <c r="AO174" s="2"/>
      <c r="AP174" s="2"/>
    </row>
    <row r="175" spans="6:42" x14ac:dyDescent="0.2">
      <c r="F175" s="2"/>
      <c r="L175" s="42"/>
      <c r="R175" s="42"/>
      <c r="AD175" s="42"/>
      <c r="AE175" s="66"/>
      <c r="AF175" s="66"/>
      <c r="AH175" s="17"/>
      <c r="AM175" s="17"/>
      <c r="AN175" s="2"/>
      <c r="AO175" s="2"/>
      <c r="AP175" s="2"/>
    </row>
    <row r="176" spans="6:42" x14ac:dyDescent="0.2">
      <c r="F176" s="2"/>
      <c r="L176" s="42"/>
      <c r="R176" s="42"/>
      <c r="AD176" s="42"/>
      <c r="AE176" s="66"/>
      <c r="AF176" s="66"/>
      <c r="AH176" s="17"/>
      <c r="AM176" s="17"/>
      <c r="AN176" s="2"/>
      <c r="AO176" s="2"/>
      <c r="AP176" s="2"/>
    </row>
    <row r="177" spans="6:42" x14ac:dyDescent="0.2">
      <c r="F177" s="2"/>
      <c r="L177" s="42"/>
      <c r="R177" s="42"/>
      <c r="AD177" s="42"/>
      <c r="AE177" s="66"/>
      <c r="AF177" s="66"/>
      <c r="AH177" s="17"/>
      <c r="AM177" s="17"/>
      <c r="AN177" s="2"/>
      <c r="AO177" s="2"/>
      <c r="AP177" s="2"/>
    </row>
    <row r="178" spans="6:42" x14ac:dyDescent="0.2">
      <c r="F178" s="2"/>
      <c r="L178" s="42"/>
      <c r="R178" s="42"/>
      <c r="AD178" s="42"/>
      <c r="AE178" s="66"/>
      <c r="AF178" s="66"/>
      <c r="AH178" s="17"/>
      <c r="AM178" s="17"/>
      <c r="AN178" s="2"/>
      <c r="AO178" s="2"/>
      <c r="AP178" s="2"/>
    </row>
    <row r="179" spans="6:42" x14ac:dyDescent="0.2">
      <c r="F179" s="2"/>
      <c r="L179" s="42"/>
      <c r="R179" s="42"/>
      <c r="AD179" s="42"/>
      <c r="AE179" s="66"/>
      <c r="AF179" s="66"/>
      <c r="AH179" s="17"/>
      <c r="AM179" s="17"/>
      <c r="AN179" s="2"/>
      <c r="AO179" s="2"/>
      <c r="AP179" s="2"/>
    </row>
    <row r="180" spans="6:42" x14ac:dyDescent="0.2">
      <c r="F180" s="2"/>
      <c r="L180" s="42"/>
      <c r="R180" s="42"/>
      <c r="AD180" s="42"/>
      <c r="AE180" s="66"/>
      <c r="AF180" s="66"/>
      <c r="AH180" s="17"/>
      <c r="AM180" s="17"/>
      <c r="AN180" s="2"/>
      <c r="AO180" s="2"/>
      <c r="AP180" s="2"/>
    </row>
    <row r="181" spans="6:42" x14ac:dyDescent="0.2">
      <c r="F181" s="2"/>
      <c r="L181" s="42"/>
      <c r="R181" s="42"/>
      <c r="AD181" s="42"/>
      <c r="AE181" s="66"/>
      <c r="AF181" s="66"/>
      <c r="AH181" s="17"/>
      <c r="AM181" s="17"/>
      <c r="AN181" s="2"/>
      <c r="AO181" s="2"/>
      <c r="AP181" s="2"/>
    </row>
    <row r="182" spans="6:42" x14ac:dyDescent="0.2">
      <c r="F182" s="2"/>
      <c r="L182" s="42"/>
      <c r="R182" s="42"/>
      <c r="AD182" s="42"/>
      <c r="AE182" s="66"/>
      <c r="AF182" s="66"/>
      <c r="AH182" s="17"/>
      <c r="AM182" s="17"/>
      <c r="AN182" s="2"/>
      <c r="AO182" s="2"/>
      <c r="AP182" s="2"/>
    </row>
    <row r="183" spans="6:42" x14ac:dyDescent="0.2">
      <c r="F183" s="2"/>
      <c r="L183" s="42"/>
      <c r="R183" s="42"/>
      <c r="AD183" s="42"/>
      <c r="AE183" s="66"/>
      <c r="AF183" s="66"/>
      <c r="AH183" s="17"/>
      <c r="AM183" s="17"/>
      <c r="AN183" s="2"/>
      <c r="AO183" s="2"/>
      <c r="AP183" s="2"/>
    </row>
    <row r="184" spans="6:42" x14ac:dyDescent="0.2">
      <c r="F184" s="2"/>
      <c r="L184" s="42"/>
      <c r="R184" s="42"/>
      <c r="AD184" s="42"/>
      <c r="AE184" s="66"/>
      <c r="AF184" s="66"/>
      <c r="AH184" s="17"/>
      <c r="AM184" s="17"/>
      <c r="AN184" s="2"/>
      <c r="AO184" s="2"/>
      <c r="AP184" s="2"/>
    </row>
    <row r="185" spans="6:42" x14ac:dyDescent="0.2">
      <c r="F185" s="2"/>
      <c r="L185" s="42"/>
      <c r="R185" s="42"/>
      <c r="AD185" s="42"/>
      <c r="AE185" s="66"/>
      <c r="AF185" s="66"/>
      <c r="AH185" s="17"/>
      <c r="AM185" s="17"/>
      <c r="AN185" s="2"/>
      <c r="AO185" s="2"/>
      <c r="AP185" s="2"/>
    </row>
    <row r="186" spans="6:42" x14ac:dyDescent="0.2">
      <c r="F186" s="2"/>
      <c r="L186" s="42"/>
      <c r="R186" s="42"/>
      <c r="AD186" s="42"/>
      <c r="AE186" s="66"/>
      <c r="AF186" s="66"/>
      <c r="AH186" s="17"/>
      <c r="AM186" s="17"/>
      <c r="AN186" s="2"/>
      <c r="AO186" s="2"/>
      <c r="AP186" s="2"/>
    </row>
    <row r="187" spans="6:42" x14ac:dyDescent="0.2">
      <c r="F187" s="2"/>
      <c r="L187" s="42"/>
      <c r="R187" s="42"/>
      <c r="AD187" s="42"/>
      <c r="AE187" s="66"/>
      <c r="AF187" s="66"/>
      <c r="AH187" s="17"/>
      <c r="AM187" s="17"/>
      <c r="AN187" s="2"/>
      <c r="AO187" s="2"/>
      <c r="AP187" s="2"/>
    </row>
    <row r="188" spans="6:42" x14ac:dyDescent="0.2">
      <c r="F188" s="2"/>
      <c r="L188" s="42"/>
      <c r="R188" s="42"/>
      <c r="AD188" s="42"/>
      <c r="AE188" s="66"/>
      <c r="AF188" s="66"/>
      <c r="AH188" s="17"/>
      <c r="AM188" s="17"/>
      <c r="AN188" s="2"/>
      <c r="AO188" s="2"/>
      <c r="AP188" s="2"/>
    </row>
    <row r="189" spans="6:42" x14ac:dyDescent="0.2">
      <c r="F189" s="2"/>
      <c r="L189" s="42"/>
      <c r="R189" s="42"/>
      <c r="AD189" s="42"/>
      <c r="AE189" s="66"/>
      <c r="AF189" s="66"/>
      <c r="AH189" s="17"/>
      <c r="AM189" s="17"/>
      <c r="AN189" s="2"/>
      <c r="AO189" s="2"/>
      <c r="AP189" s="2"/>
    </row>
    <row r="190" spans="6:42" x14ac:dyDescent="0.2">
      <c r="F190" s="2"/>
      <c r="L190" s="42"/>
      <c r="R190" s="42"/>
      <c r="AD190" s="42"/>
      <c r="AE190" s="66"/>
      <c r="AF190" s="66"/>
      <c r="AH190" s="17"/>
      <c r="AM190" s="17"/>
      <c r="AN190" s="2"/>
      <c r="AO190" s="2"/>
      <c r="AP190" s="2"/>
    </row>
    <row r="191" spans="6:42" x14ac:dyDescent="0.2">
      <c r="F191" s="2"/>
      <c r="L191" s="42"/>
      <c r="R191" s="42"/>
      <c r="AD191" s="42"/>
      <c r="AE191" s="66"/>
      <c r="AF191" s="66"/>
      <c r="AH191" s="17"/>
      <c r="AM191" s="17"/>
      <c r="AN191" s="2"/>
      <c r="AO191" s="2"/>
      <c r="AP191" s="2"/>
    </row>
    <row r="192" spans="6:42" x14ac:dyDescent="0.2">
      <c r="F192" s="2"/>
      <c r="L192" s="42"/>
      <c r="R192" s="42"/>
      <c r="AD192" s="42"/>
      <c r="AE192" s="66"/>
      <c r="AF192" s="66"/>
      <c r="AH192" s="17"/>
      <c r="AM192" s="17"/>
      <c r="AN192" s="2"/>
      <c r="AO192" s="2"/>
      <c r="AP192" s="2"/>
    </row>
    <row r="193" spans="6:42" x14ac:dyDescent="0.2">
      <c r="F193" s="2"/>
      <c r="L193" s="42"/>
      <c r="R193" s="42"/>
      <c r="AD193" s="42"/>
      <c r="AE193" s="66"/>
      <c r="AF193" s="66"/>
      <c r="AH193" s="17"/>
      <c r="AM193" s="17"/>
      <c r="AN193" s="2"/>
      <c r="AO193" s="2"/>
      <c r="AP193" s="2"/>
    </row>
    <row r="194" spans="6:42" x14ac:dyDescent="0.2">
      <c r="F194" s="2"/>
      <c r="L194" s="42"/>
      <c r="R194" s="42"/>
      <c r="AD194" s="42"/>
      <c r="AE194" s="66"/>
      <c r="AF194" s="66"/>
      <c r="AH194" s="17"/>
      <c r="AM194" s="17"/>
      <c r="AN194" s="2"/>
      <c r="AO194" s="2"/>
      <c r="AP194" s="2"/>
    </row>
    <row r="195" spans="6:42" x14ac:dyDescent="0.2">
      <c r="F195" s="2"/>
      <c r="L195" s="42"/>
      <c r="R195" s="42"/>
      <c r="AD195" s="42"/>
      <c r="AE195" s="66"/>
      <c r="AF195" s="66"/>
      <c r="AH195" s="17"/>
      <c r="AM195" s="17"/>
      <c r="AN195" s="2"/>
      <c r="AO195" s="2"/>
      <c r="AP195" s="2"/>
    </row>
    <row r="196" spans="6:42" x14ac:dyDescent="0.2">
      <c r="F196" s="2"/>
      <c r="L196" s="42"/>
      <c r="R196" s="42"/>
      <c r="AD196" s="42"/>
      <c r="AE196" s="66"/>
      <c r="AF196" s="66"/>
      <c r="AH196" s="17"/>
      <c r="AM196" s="17"/>
      <c r="AN196" s="2"/>
      <c r="AO196" s="2"/>
      <c r="AP196" s="2"/>
    </row>
    <row r="197" spans="6:42" x14ac:dyDescent="0.2">
      <c r="F197" s="2"/>
      <c r="L197" s="42"/>
      <c r="R197" s="42"/>
      <c r="AD197" s="42"/>
      <c r="AE197" s="66"/>
      <c r="AF197" s="66"/>
      <c r="AH197" s="17"/>
      <c r="AM197" s="17"/>
      <c r="AN197" s="2"/>
      <c r="AO197" s="2"/>
      <c r="AP197" s="2"/>
    </row>
    <row r="198" spans="6:42" x14ac:dyDescent="0.2">
      <c r="F198" s="2"/>
      <c r="L198" s="42"/>
      <c r="R198" s="42"/>
      <c r="AD198" s="42"/>
      <c r="AE198" s="66"/>
      <c r="AF198" s="66"/>
      <c r="AH198" s="17"/>
      <c r="AM198" s="17"/>
      <c r="AN198" s="2"/>
      <c r="AO198" s="2"/>
      <c r="AP198" s="2"/>
    </row>
    <row r="199" spans="6:42" x14ac:dyDescent="0.2">
      <c r="F199" s="2"/>
      <c r="L199" s="42"/>
      <c r="R199" s="42"/>
      <c r="AD199" s="42"/>
      <c r="AE199" s="66"/>
      <c r="AF199" s="66"/>
      <c r="AH199" s="17"/>
      <c r="AM199" s="17"/>
      <c r="AN199" s="2"/>
      <c r="AO199" s="2"/>
      <c r="AP199" s="2"/>
    </row>
    <row r="200" spans="6:42" x14ac:dyDescent="0.2">
      <c r="F200" s="2"/>
      <c r="L200" s="42"/>
      <c r="R200" s="42"/>
      <c r="AD200" s="42"/>
      <c r="AE200" s="66"/>
      <c r="AF200" s="66"/>
      <c r="AH200" s="17"/>
      <c r="AM200" s="17"/>
      <c r="AN200" s="2"/>
      <c r="AO200" s="2"/>
      <c r="AP200" s="2"/>
    </row>
    <row r="201" spans="6:42" x14ac:dyDescent="0.2">
      <c r="F201" s="2"/>
      <c r="L201" s="42"/>
      <c r="R201" s="42"/>
      <c r="AD201" s="42"/>
      <c r="AE201" s="66"/>
      <c r="AF201" s="66"/>
      <c r="AH201" s="17"/>
      <c r="AM201" s="17"/>
      <c r="AN201" s="2"/>
      <c r="AO201" s="2"/>
      <c r="AP201" s="2"/>
    </row>
    <row r="202" spans="6:42" x14ac:dyDescent="0.2">
      <c r="F202" s="2"/>
      <c r="L202" s="42"/>
      <c r="R202" s="42"/>
      <c r="AD202" s="42"/>
      <c r="AE202" s="66"/>
      <c r="AF202" s="66"/>
      <c r="AH202" s="17"/>
      <c r="AM202" s="17"/>
      <c r="AN202" s="2"/>
      <c r="AO202" s="2"/>
      <c r="AP202" s="2"/>
    </row>
    <row r="203" spans="6:42" x14ac:dyDescent="0.2">
      <c r="F203" s="2"/>
      <c r="L203" s="42"/>
      <c r="R203" s="42"/>
      <c r="AD203" s="42"/>
      <c r="AE203" s="66"/>
      <c r="AF203" s="66"/>
      <c r="AH203" s="17"/>
      <c r="AM203" s="17"/>
      <c r="AN203" s="2"/>
      <c r="AO203" s="2"/>
      <c r="AP203" s="2"/>
    </row>
    <row r="204" spans="6:42" x14ac:dyDescent="0.2">
      <c r="F204" s="2"/>
      <c r="L204" s="42"/>
      <c r="R204" s="42"/>
      <c r="AD204" s="42"/>
      <c r="AE204" s="66"/>
      <c r="AF204" s="66"/>
      <c r="AH204" s="17"/>
      <c r="AM204" s="17"/>
      <c r="AN204" s="2"/>
      <c r="AO204" s="2"/>
      <c r="AP204" s="2"/>
    </row>
    <row r="205" spans="6:42" x14ac:dyDescent="0.2">
      <c r="F205" s="2"/>
      <c r="L205" s="42"/>
      <c r="R205" s="42"/>
      <c r="AD205" s="42"/>
      <c r="AE205" s="66"/>
      <c r="AF205" s="66"/>
      <c r="AH205" s="17"/>
      <c r="AM205" s="17"/>
      <c r="AN205" s="2"/>
      <c r="AO205" s="2"/>
      <c r="AP205" s="2"/>
    </row>
    <row r="206" spans="6:42" x14ac:dyDescent="0.2">
      <c r="F206" s="2"/>
      <c r="L206" s="42"/>
      <c r="R206" s="42"/>
      <c r="AD206" s="42"/>
      <c r="AE206" s="66"/>
      <c r="AF206" s="66"/>
      <c r="AH206" s="17"/>
      <c r="AM206" s="17"/>
      <c r="AN206" s="2"/>
      <c r="AO206" s="2"/>
      <c r="AP206" s="2"/>
    </row>
    <row r="207" spans="6:42" x14ac:dyDescent="0.2">
      <c r="F207" s="2"/>
      <c r="L207" s="42"/>
      <c r="R207" s="42"/>
      <c r="AD207" s="42"/>
      <c r="AE207" s="66"/>
      <c r="AF207" s="66"/>
      <c r="AH207" s="17"/>
      <c r="AM207" s="17"/>
      <c r="AN207" s="2"/>
      <c r="AO207" s="2"/>
      <c r="AP207" s="2"/>
    </row>
    <row r="208" spans="6:42" x14ac:dyDescent="0.2">
      <c r="F208" s="2"/>
      <c r="L208" s="42"/>
      <c r="R208" s="42"/>
      <c r="AD208" s="42"/>
      <c r="AE208" s="66"/>
      <c r="AF208" s="66"/>
      <c r="AH208" s="17"/>
      <c r="AM208" s="17"/>
      <c r="AN208" s="2"/>
      <c r="AO208" s="2"/>
      <c r="AP208" s="2"/>
    </row>
    <row r="209" spans="6:42" x14ac:dyDescent="0.2">
      <c r="F209" s="2"/>
      <c r="L209" s="42"/>
      <c r="R209" s="42"/>
      <c r="AD209" s="42"/>
      <c r="AE209" s="66"/>
      <c r="AF209" s="66"/>
      <c r="AH209" s="17"/>
      <c r="AM209" s="17"/>
      <c r="AN209" s="2"/>
      <c r="AO209" s="2"/>
      <c r="AP209" s="2"/>
    </row>
    <row r="210" spans="6:42" x14ac:dyDescent="0.2">
      <c r="F210" s="2"/>
      <c r="L210" s="42"/>
      <c r="R210" s="42"/>
      <c r="AD210" s="42"/>
      <c r="AE210" s="66"/>
      <c r="AF210" s="66"/>
      <c r="AH210" s="17"/>
      <c r="AM210" s="17"/>
      <c r="AN210" s="2"/>
      <c r="AO210" s="2"/>
      <c r="AP210" s="2"/>
    </row>
    <row r="211" spans="6:42" x14ac:dyDescent="0.2">
      <c r="F211" s="2"/>
      <c r="L211" s="42"/>
      <c r="R211" s="42"/>
      <c r="AD211" s="42"/>
      <c r="AE211" s="66"/>
      <c r="AF211" s="66"/>
      <c r="AH211" s="17"/>
      <c r="AM211" s="17"/>
      <c r="AN211" s="2"/>
      <c r="AO211" s="2"/>
      <c r="AP211" s="2"/>
    </row>
    <row r="212" spans="6:42" x14ac:dyDescent="0.2">
      <c r="F212" s="2"/>
      <c r="L212" s="42"/>
      <c r="R212" s="42"/>
      <c r="AD212" s="42"/>
      <c r="AE212" s="66"/>
      <c r="AF212" s="66"/>
      <c r="AH212" s="17"/>
      <c r="AM212" s="17"/>
      <c r="AN212" s="2"/>
      <c r="AO212" s="2"/>
      <c r="AP212" s="2"/>
    </row>
    <row r="213" spans="6:42" x14ac:dyDescent="0.2">
      <c r="F213" s="2"/>
      <c r="L213" s="42"/>
      <c r="R213" s="42"/>
      <c r="AD213" s="42"/>
      <c r="AE213" s="66"/>
      <c r="AF213" s="66"/>
      <c r="AH213" s="17"/>
      <c r="AM213" s="17"/>
      <c r="AN213" s="2"/>
      <c r="AO213" s="2"/>
      <c r="AP213" s="2"/>
    </row>
    <row r="214" spans="6:42" x14ac:dyDescent="0.2">
      <c r="F214" s="2"/>
      <c r="L214" s="42"/>
      <c r="R214" s="42"/>
      <c r="AD214" s="42"/>
      <c r="AE214" s="66"/>
      <c r="AF214" s="66"/>
      <c r="AH214" s="17"/>
      <c r="AM214" s="17"/>
      <c r="AN214" s="2"/>
      <c r="AO214" s="2"/>
      <c r="AP214" s="2"/>
    </row>
    <row r="215" spans="6:42" x14ac:dyDescent="0.2">
      <c r="F215" s="2"/>
      <c r="L215" s="42"/>
      <c r="R215" s="42"/>
      <c r="AD215" s="42"/>
      <c r="AE215" s="66"/>
      <c r="AF215" s="66"/>
      <c r="AH215" s="17"/>
      <c r="AM215" s="17"/>
      <c r="AN215" s="2"/>
      <c r="AO215" s="2"/>
      <c r="AP215" s="2"/>
    </row>
    <row r="216" spans="6:42" x14ac:dyDescent="0.2">
      <c r="F216" s="2"/>
      <c r="L216" s="42"/>
      <c r="R216" s="42"/>
      <c r="AD216" s="42"/>
      <c r="AE216" s="66"/>
      <c r="AF216" s="66"/>
      <c r="AH216" s="17"/>
      <c r="AM216" s="17"/>
      <c r="AN216" s="2"/>
      <c r="AO216" s="2"/>
      <c r="AP216" s="2"/>
    </row>
    <row r="217" spans="6:42" x14ac:dyDescent="0.2">
      <c r="F217" s="2"/>
      <c r="L217" s="42"/>
      <c r="R217" s="42"/>
      <c r="AD217" s="42"/>
      <c r="AE217" s="66"/>
      <c r="AF217" s="66"/>
      <c r="AH217" s="17"/>
      <c r="AM217" s="17"/>
      <c r="AN217" s="2"/>
      <c r="AO217" s="2"/>
      <c r="AP217" s="2"/>
    </row>
    <row r="218" spans="6:42" x14ac:dyDescent="0.2">
      <c r="F218" s="2"/>
      <c r="L218" s="42"/>
      <c r="R218" s="42"/>
      <c r="AD218" s="42"/>
      <c r="AE218" s="66"/>
      <c r="AF218" s="66"/>
      <c r="AH218" s="17"/>
      <c r="AM218" s="17"/>
      <c r="AN218" s="2"/>
      <c r="AO218" s="2"/>
      <c r="AP218" s="2"/>
    </row>
    <row r="219" spans="6:42" x14ac:dyDescent="0.2">
      <c r="F219" s="2"/>
      <c r="L219" s="42"/>
      <c r="R219" s="42"/>
      <c r="AD219" s="42"/>
      <c r="AE219" s="66"/>
      <c r="AF219" s="66"/>
      <c r="AH219" s="17"/>
      <c r="AM219" s="17"/>
      <c r="AN219" s="2"/>
      <c r="AO219" s="2"/>
      <c r="AP219" s="2"/>
    </row>
    <row r="220" spans="6:42" x14ac:dyDescent="0.2">
      <c r="F220" s="2"/>
      <c r="L220" s="42"/>
      <c r="R220" s="42"/>
      <c r="AD220" s="42"/>
      <c r="AE220" s="66"/>
      <c r="AF220" s="66"/>
      <c r="AH220" s="17"/>
      <c r="AM220" s="17"/>
      <c r="AN220" s="2"/>
      <c r="AO220" s="2"/>
      <c r="AP220" s="2"/>
    </row>
    <row r="221" spans="6:42" x14ac:dyDescent="0.2">
      <c r="F221" s="2"/>
      <c r="L221" s="42"/>
      <c r="R221" s="42"/>
      <c r="AD221" s="42"/>
      <c r="AE221" s="66"/>
      <c r="AF221" s="66"/>
      <c r="AH221" s="17"/>
      <c r="AM221" s="17"/>
      <c r="AN221" s="2"/>
      <c r="AO221" s="2"/>
      <c r="AP221" s="2"/>
    </row>
    <row r="222" spans="6:42" x14ac:dyDescent="0.2">
      <c r="F222" s="2"/>
      <c r="L222" s="42"/>
      <c r="R222" s="42"/>
      <c r="AD222" s="42"/>
      <c r="AE222" s="66"/>
      <c r="AF222" s="66"/>
      <c r="AH222" s="17"/>
      <c r="AM222" s="17"/>
      <c r="AN222" s="2"/>
      <c r="AO222" s="2"/>
      <c r="AP222" s="2"/>
    </row>
    <row r="223" spans="6:42" x14ac:dyDescent="0.2">
      <c r="F223" s="2"/>
      <c r="L223" s="42"/>
      <c r="R223" s="42"/>
      <c r="AD223" s="42"/>
      <c r="AE223" s="66"/>
      <c r="AF223" s="66"/>
      <c r="AH223" s="17"/>
      <c r="AM223" s="17"/>
      <c r="AN223" s="2"/>
      <c r="AO223" s="2"/>
      <c r="AP223" s="2"/>
    </row>
    <row r="224" spans="6:42" x14ac:dyDescent="0.2">
      <c r="F224" s="2"/>
      <c r="L224" s="42"/>
      <c r="R224" s="42"/>
      <c r="AD224" s="42"/>
      <c r="AE224" s="66"/>
      <c r="AF224" s="66"/>
      <c r="AH224" s="17"/>
      <c r="AM224" s="17"/>
      <c r="AN224" s="2"/>
      <c r="AO224" s="2"/>
      <c r="AP224" s="2"/>
    </row>
    <row r="225" spans="6:42" x14ac:dyDescent="0.2">
      <c r="F225" s="2"/>
      <c r="L225" s="42"/>
      <c r="R225" s="42"/>
      <c r="AD225" s="42"/>
      <c r="AE225" s="66"/>
      <c r="AF225" s="66"/>
      <c r="AH225" s="17"/>
      <c r="AM225" s="17"/>
      <c r="AN225" s="2"/>
      <c r="AO225" s="2"/>
      <c r="AP225" s="2"/>
    </row>
    <row r="226" spans="6:42" x14ac:dyDescent="0.2">
      <c r="F226" s="2"/>
      <c r="L226" s="42"/>
      <c r="R226" s="42"/>
      <c r="AD226" s="42"/>
      <c r="AE226" s="66"/>
      <c r="AF226" s="66"/>
      <c r="AH226" s="17"/>
      <c r="AM226" s="17"/>
      <c r="AN226" s="2"/>
      <c r="AO226" s="2"/>
      <c r="AP226" s="2"/>
    </row>
    <row r="227" spans="6:42" x14ac:dyDescent="0.2">
      <c r="F227" s="2"/>
      <c r="L227" s="42"/>
      <c r="R227" s="42"/>
      <c r="AD227" s="42"/>
      <c r="AE227" s="66"/>
      <c r="AF227" s="66"/>
      <c r="AH227" s="17"/>
      <c r="AM227" s="17"/>
      <c r="AN227" s="2"/>
      <c r="AO227" s="2"/>
      <c r="AP227" s="2"/>
    </row>
    <row r="228" spans="6:42" x14ac:dyDescent="0.2">
      <c r="F228" s="2"/>
      <c r="L228" s="42"/>
      <c r="R228" s="42"/>
      <c r="AD228" s="42"/>
      <c r="AE228" s="66"/>
      <c r="AF228" s="66"/>
      <c r="AH228" s="17"/>
      <c r="AM228" s="17"/>
      <c r="AN228" s="2"/>
      <c r="AO228" s="2"/>
      <c r="AP228" s="2"/>
    </row>
    <row r="229" spans="6:42" x14ac:dyDescent="0.2">
      <c r="F229" s="2"/>
      <c r="L229" s="42"/>
      <c r="R229" s="42"/>
      <c r="AD229" s="42"/>
      <c r="AE229" s="66"/>
      <c r="AF229" s="66"/>
      <c r="AH229" s="17"/>
      <c r="AM229" s="17"/>
      <c r="AN229" s="2"/>
      <c r="AO229" s="2"/>
      <c r="AP229" s="2"/>
    </row>
    <row r="230" spans="6:42" x14ac:dyDescent="0.2">
      <c r="F230" s="2"/>
      <c r="L230" s="42"/>
      <c r="R230" s="42"/>
      <c r="AD230" s="42"/>
      <c r="AE230" s="66"/>
      <c r="AF230" s="66"/>
      <c r="AH230" s="17"/>
      <c r="AM230" s="17"/>
      <c r="AN230" s="2"/>
      <c r="AO230" s="2"/>
      <c r="AP230" s="2"/>
    </row>
    <row r="231" spans="6:42" x14ac:dyDescent="0.2">
      <c r="F231" s="2"/>
      <c r="L231" s="42"/>
      <c r="R231" s="42"/>
      <c r="AD231" s="42"/>
      <c r="AE231" s="66"/>
      <c r="AF231" s="66"/>
      <c r="AH231" s="17"/>
      <c r="AM231" s="17"/>
      <c r="AN231" s="2"/>
      <c r="AO231" s="2"/>
      <c r="AP231" s="2"/>
    </row>
    <row r="232" spans="6:42" x14ac:dyDescent="0.2">
      <c r="F232" s="2"/>
      <c r="L232" s="42"/>
      <c r="R232" s="42"/>
      <c r="AD232" s="42"/>
      <c r="AE232" s="66"/>
      <c r="AF232" s="66"/>
      <c r="AH232" s="17"/>
      <c r="AM232" s="17"/>
      <c r="AN232" s="2"/>
      <c r="AO232" s="2"/>
      <c r="AP232" s="2"/>
    </row>
    <row r="233" spans="6:42" x14ac:dyDescent="0.2">
      <c r="F233" s="2"/>
      <c r="L233" s="42"/>
      <c r="R233" s="42"/>
      <c r="AD233" s="42"/>
      <c r="AE233" s="66"/>
      <c r="AF233" s="66"/>
      <c r="AH233" s="17"/>
      <c r="AM233" s="17"/>
      <c r="AN233" s="2"/>
      <c r="AO233" s="2"/>
      <c r="AP233" s="2"/>
    </row>
    <row r="234" spans="6:42" x14ac:dyDescent="0.2">
      <c r="F234" s="2"/>
      <c r="L234" s="42"/>
      <c r="R234" s="42"/>
      <c r="AD234" s="42"/>
      <c r="AE234" s="66"/>
      <c r="AF234" s="66"/>
      <c r="AH234" s="17"/>
      <c r="AM234" s="17"/>
      <c r="AN234" s="2"/>
      <c r="AO234" s="2"/>
      <c r="AP234" s="2"/>
    </row>
    <row r="235" spans="6:42" x14ac:dyDescent="0.2">
      <c r="F235" s="2"/>
      <c r="L235" s="42"/>
      <c r="R235" s="42"/>
      <c r="AD235" s="42"/>
      <c r="AE235" s="66"/>
      <c r="AF235" s="66"/>
      <c r="AH235" s="17"/>
      <c r="AM235" s="17"/>
      <c r="AN235" s="2"/>
      <c r="AO235" s="2"/>
      <c r="AP235" s="2"/>
    </row>
    <row r="236" spans="6:42" x14ac:dyDescent="0.2">
      <c r="F236" s="2"/>
      <c r="L236" s="42"/>
      <c r="R236" s="42"/>
      <c r="AD236" s="42"/>
      <c r="AE236" s="66"/>
      <c r="AF236" s="66"/>
      <c r="AH236" s="17"/>
      <c r="AM236" s="17"/>
      <c r="AN236" s="2"/>
      <c r="AO236" s="2"/>
      <c r="AP236" s="2"/>
    </row>
    <row r="237" spans="6:42" x14ac:dyDescent="0.2">
      <c r="F237" s="2"/>
      <c r="L237" s="42"/>
      <c r="R237" s="42"/>
      <c r="AD237" s="42"/>
      <c r="AE237" s="66"/>
      <c r="AF237" s="66"/>
      <c r="AH237" s="17"/>
      <c r="AM237" s="17"/>
      <c r="AN237" s="2"/>
      <c r="AO237" s="2"/>
      <c r="AP237" s="2"/>
    </row>
    <row r="238" spans="6:42" x14ac:dyDescent="0.2">
      <c r="F238" s="2"/>
      <c r="L238" s="42"/>
      <c r="R238" s="42"/>
      <c r="AD238" s="42"/>
      <c r="AE238" s="66"/>
      <c r="AF238" s="66"/>
      <c r="AH238" s="17"/>
      <c r="AM238" s="17"/>
      <c r="AN238" s="2"/>
      <c r="AO238" s="2"/>
      <c r="AP238" s="2"/>
    </row>
    <row r="239" spans="6:42" x14ac:dyDescent="0.2">
      <c r="F239" s="2"/>
      <c r="L239" s="42"/>
      <c r="R239" s="42"/>
      <c r="AD239" s="42"/>
      <c r="AE239" s="66"/>
      <c r="AF239" s="66"/>
      <c r="AH239" s="17"/>
      <c r="AM239" s="17"/>
      <c r="AN239" s="2"/>
      <c r="AO239" s="2"/>
      <c r="AP239" s="2"/>
    </row>
    <row r="240" spans="6:42" x14ac:dyDescent="0.2">
      <c r="F240" s="2"/>
      <c r="L240" s="42"/>
      <c r="R240" s="42"/>
      <c r="AD240" s="42"/>
      <c r="AE240" s="66"/>
      <c r="AF240" s="66"/>
      <c r="AH240" s="17"/>
      <c r="AM240" s="17"/>
      <c r="AN240" s="2"/>
      <c r="AO240" s="2"/>
      <c r="AP240" s="2"/>
    </row>
    <row r="241" spans="6:42" x14ac:dyDescent="0.2">
      <c r="F241" s="2"/>
      <c r="L241" s="42"/>
      <c r="R241" s="42"/>
      <c r="AD241" s="42"/>
      <c r="AE241" s="66"/>
      <c r="AF241" s="66"/>
      <c r="AH241" s="17"/>
      <c r="AM241" s="17"/>
      <c r="AN241" s="2"/>
      <c r="AO241" s="2"/>
      <c r="AP241" s="2"/>
    </row>
    <row r="242" spans="6:42" x14ac:dyDescent="0.2">
      <c r="F242" s="2"/>
      <c r="L242" s="42"/>
      <c r="R242" s="42"/>
      <c r="AD242" s="42"/>
      <c r="AE242" s="66"/>
      <c r="AF242" s="66"/>
      <c r="AH242" s="17"/>
      <c r="AM242" s="17"/>
      <c r="AN242" s="2"/>
      <c r="AO242" s="2"/>
      <c r="AP242" s="2"/>
    </row>
    <row r="243" spans="6:42" x14ac:dyDescent="0.2">
      <c r="F243" s="2"/>
      <c r="L243" s="42"/>
      <c r="R243" s="42"/>
      <c r="AD243" s="42"/>
      <c r="AE243" s="66"/>
      <c r="AF243" s="66"/>
      <c r="AH243" s="17"/>
      <c r="AM243" s="17"/>
      <c r="AN243" s="2"/>
      <c r="AO243" s="2"/>
      <c r="AP243" s="2"/>
    </row>
    <row r="244" spans="6:42" x14ac:dyDescent="0.2">
      <c r="F244" s="2"/>
      <c r="L244" s="42"/>
      <c r="R244" s="42"/>
      <c r="AD244" s="42"/>
      <c r="AE244" s="66"/>
      <c r="AF244" s="66"/>
      <c r="AH244" s="17"/>
      <c r="AM244" s="17"/>
      <c r="AN244" s="2"/>
      <c r="AO244" s="2"/>
      <c r="AP244" s="2"/>
    </row>
    <row r="245" spans="6:42" x14ac:dyDescent="0.2">
      <c r="F245" s="2"/>
      <c r="L245" s="42"/>
      <c r="R245" s="42"/>
      <c r="AD245" s="42"/>
      <c r="AE245" s="66"/>
      <c r="AF245" s="66"/>
      <c r="AH245" s="17"/>
      <c r="AM245" s="17"/>
      <c r="AN245" s="2"/>
      <c r="AO245" s="2"/>
      <c r="AP245" s="2"/>
    </row>
    <row r="246" spans="6:42" x14ac:dyDescent="0.2">
      <c r="F246" s="2"/>
      <c r="L246" s="42"/>
      <c r="R246" s="42"/>
      <c r="AD246" s="42"/>
      <c r="AE246" s="66"/>
      <c r="AF246" s="66"/>
      <c r="AH246" s="17"/>
      <c r="AM246" s="17"/>
      <c r="AN246" s="2"/>
      <c r="AO246" s="2"/>
      <c r="AP246" s="2"/>
    </row>
    <row r="247" spans="6:42" x14ac:dyDescent="0.2">
      <c r="F247" s="2"/>
      <c r="L247" s="42"/>
      <c r="R247" s="42"/>
      <c r="AD247" s="42"/>
      <c r="AE247" s="66"/>
      <c r="AF247" s="66"/>
      <c r="AH247" s="17"/>
      <c r="AM247" s="17"/>
      <c r="AN247" s="2"/>
      <c r="AO247" s="2"/>
      <c r="AP247" s="2"/>
    </row>
    <row r="248" spans="6:42" x14ac:dyDescent="0.2">
      <c r="F248" s="2"/>
      <c r="L248" s="42"/>
      <c r="R248" s="42"/>
      <c r="AD248" s="42"/>
      <c r="AE248" s="66"/>
      <c r="AF248" s="66"/>
      <c r="AH248" s="17"/>
      <c r="AM248" s="17"/>
      <c r="AN248" s="2"/>
      <c r="AO248" s="2"/>
      <c r="AP248" s="2"/>
    </row>
    <row r="249" spans="6:42" x14ac:dyDescent="0.2">
      <c r="F249" s="2"/>
      <c r="L249" s="42"/>
      <c r="R249" s="42"/>
      <c r="AD249" s="42"/>
      <c r="AE249" s="66"/>
      <c r="AF249" s="66"/>
      <c r="AH249" s="17"/>
      <c r="AM249" s="17"/>
      <c r="AN249" s="2"/>
      <c r="AO249" s="2"/>
      <c r="AP249" s="2"/>
    </row>
    <row r="250" spans="6:42" x14ac:dyDescent="0.2">
      <c r="F250" s="2"/>
      <c r="L250" s="42"/>
      <c r="R250" s="42"/>
      <c r="AD250" s="42"/>
      <c r="AE250" s="66"/>
      <c r="AF250" s="66"/>
      <c r="AH250" s="17"/>
      <c r="AM250" s="17"/>
      <c r="AN250" s="2"/>
      <c r="AO250" s="2"/>
      <c r="AP250" s="2"/>
    </row>
    <row r="251" spans="6:42" x14ac:dyDescent="0.2">
      <c r="F251" s="2"/>
      <c r="L251" s="42"/>
      <c r="R251" s="42"/>
      <c r="AD251" s="42"/>
      <c r="AE251" s="66"/>
      <c r="AF251" s="66"/>
      <c r="AH251" s="17"/>
      <c r="AM251" s="17"/>
      <c r="AN251" s="2"/>
      <c r="AO251" s="2"/>
      <c r="AP251" s="2"/>
    </row>
    <row r="252" spans="6:42" x14ac:dyDescent="0.2">
      <c r="F252" s="2"/>
      <c r="L252" s="42"/>
      <c r="R252" s="42"/>
      <c r="AD252" s="42"/>
      <c r="AE252" s="66"/>
      <c r="AF252" s="66"/>
      <c r="AH252" s="17"/>
      <c r="AM252" s="17"/>
      <c r="AN252" s="2"/>
      <c r="AO252" s="2"/>
      <c r="AP252" s="2"/>
    </row>
    <row r="253" spans="6:42" x14ac:dyDescent="0.2">
      <c r="F253" s="2"/>
      <c r="L253" s="42"/>
      <c r="R253" s="42"/>
      <c r="AD253" s="42"/>
      <c r="AE253" s="66"/>
      <c r="AF253" s="66"/>
      <c r="AH253" s="17"/>
      <c r="AM253" s="17"/>
      <c r="AN253" s="2"/>
      <c r="AO253" s="2"/>
      <c r="AP253" s="2"/>
    </row>
    <row r="254" spans="6:42" x14ac:dyDescent="0.2">
      <c r="F254" s="2"/>
      <c r="L254" s="42"/>
      <c r="R254" s="42"/>
      <c r="AD254" s="42"/>
      <c r="AE254" s="66"/>
      <c r="AF254" s="66"/>
      <c r="AH254" s="17"/>
      <c r="AM254" s="17"/>
      <c r="AN254" s="2"/>
      <c r="AO254" s="2"/>
      <c r="AP254" s="2"/>
    </row>
    <row r="255" spans="6:42" x14ac:dyDescent="0.2">
      <c r="F255" s="2"/>
      <c r="L255" s="42"/>
      <c r="R255" s="42"/>
      <c r="AD255" s="42"/>
      <c r="AE255" s="66"/>
      <c r="AF255" s="66"/>
      <c r="AH255" s="17"/>
      <c r="AM255" s="17"/>
      <c r="AN255" s="2"/>
      <c r="AO255" s="2"/>
      <c r="AP255" s="2"/>
    </row>
    <row r="256" spans="6:42" x14ac:dyDescent="0.2">
      <c r="F256" s="2"/>
      <c r="L256" s="42"/>
      <c r="R256" s="42"/>
      <c r="AD256" s="42"/>
      <c r="AE256" s="66"/>
      <c r="AF256" s="66"/>
      <c r="AH256" s="17"/>
      <c r="AM256" s="17"/>
      <c r="AN256" s="2"/>
      <c r="AO256" s="2"/>
      <c r="AP256" s="2"/>
    </row>
    <row r="257" spans="6:42" x14ac:dyDescent="0.2">
      <c r="F257" s="2"/>
      <c r="L257" s="42"/>
      <c r="R257" s="42"/>
      <c r="AD257" s="42"/>
      <c r="AE257" s="66"/>
      <c r="AF257" s="66"/>
      <c r="AH257" s="17"/>
      <c r="AM257" s="17"/>
      <c r="AN257" s="2"/>
      <c r="AO257" s="2"/>
      <c r="AP257" s="2"/>
    </row>
    <row r="258" spans="6:42" x14ac:dyDescent="0.2">
      <c r="F258" s="2"/>
      <c r="L258" s="42"/>
      <c r="R258" s="42"/>
      <c r="AD258" s="42"/>
      <c r="AE258" s="66"/>
      <c r="AF258" s="66"/>
      <c r="AH258" s="17"/>
      <c r="AM258" s="17"/>
      <c r="AN258" s="2"/>
      <c r="AO258" s="2"/>
      <c r="AP258" s="2"/>
    </row>
    <row r="259" spans="6:42" x14ac:dyDescent="0.2">
      <c r="F259" s="2"/>
      <c r="L259" s="42"/>
      <c r="R259" s="42"/>
      <c r="AD259" s="42"/>
      <c r="AE259" s="66"/>
      <c r="AF259" s="66"/>
      <c r="AH259" s="17"/>
      <c r="AM259" s="17"/>
      <c r="AN259" s="2"/>
      <c r="AO259" s="2"/>
      <c r="AP259" s="2"/>
    </row>
    <row r="260" spans="6:42" x14ac:dyDescent="0.2">
      <c r="F260" s="2"/>
      <c r="L260" s="42"/>
      <c r="R260" s="42"/>
      <c r="AD260" s="42"/>
      <c r="AE260" s="66"/>
      <c r="AF260" s="66"/>
      <c r="AH260" s="17"/>
      <c r="AM260" s="17"/>
      <c r="AN260" s="2"/>
      <c r="AO260" s="2"/>
      <c r="AP260" s="2"/>
    </row>
    <row r="261" spans="6:42" x14ac:dyDescent="0.2">
      <c r="F261" s="2"/>
      <c r="L261" s="42"/>
      <c r="R261" s="42"/>
      <c r="AD261" s="42"/>
      <c r="AE261" s="66"/>
      <c r="AF261" s="66"/>
      <c r="AH261" s="17"/>
      <c r="AM261" s="17"/>
      <c r="AN261" s="2"/>
      <c r="AO261" s="2"/>
      <c r="AP261" s="2"/>
    </row>
    <row r="262" spans="6:42" x14ac:dyDescent="0.2">
      <c r="F262" s="2"/>
      <c r="L262" s="42"/>
      <c r="R262" s="42"/>
      <c r="AD262" s="42"/>
      <c r="AE262" s="66"/>
      <c r="AF262" s="66"/>
      <c r="AH262" s="17"/>
      <c r="AM262" s="17"/>
      <c r="AN262" s="2"/>
      <c r="AO262" s="2"/>
      <c r="AP262" s="2"/>
    </row>
    <row r="263" spans="6:42" x14ac:dyDescent="0.2">
      <c r="F263" s="2"/>
      <c r="L263" s="42"/>
      <c r="R263" s="42"/>
      <c r="AD263" s="42"/>
      <c r="AE263" s="66"/>
      <c r="AF263" s="66"/>
      <c r="AH263" s="17"/>
      <c r="AM263" s="17"/>
      <c r="AN263" s="2"/>
      <c r="AO263" s="2"/>
      <c r="AP263" s="2"/>
    </row>
    <row r="264" spans="6:42" x14ac:dyDescent="0.2">
      <c r="F264" s="2"/>
      <c r="L264" s="42"/>
      <c r="R264" s="42"/>
      <c r="AD264" s="42"/>
      <c r="AE264" s="66"/>
      <c r="AF264" s="66"/>
      <c r="AH264" s="17"/>
      <c r="AM264" s="17"/>
      <c r="AN264" s="2"/>
      <c r="AO264" s="2"/>
      <c r="AP264" s="2"/>
    </row>
    <row r="265" spans="6:42" x14ac:dyDescent="0.2">
      <c r="F265" s="2"/>
      <c r="L265" s="42"/>
      <c r="R265" s="42"/>
      <c r="AD265" s="42"/>
      <c r="AE265" s="66"/>
      <c r="AF265" s="66"/>
      <c r="AH265" s="17"/>
      <c r="AM265" s="17"/>
      <c r="AN265" s="2"/>
      <c r="AO265" s="2"/>
      <c r="AP265" s="2"/>
    </row>
    <row r="266" spans="6:42" x14ac:dyDescent="0.2">
      <c r="F266" s="2"/>
      <c r="L266" s="42"/>
      <c r="R266" s="42"/>
      <c r="AD266" s="42"/>
      <c r="AE266" s="66"/>
      <c r="AF266" s="66"/>
      <c r="AH266" s="17"/>
      <c r="AM266" s="17"/>
      <c r="AN266" s="2"/>
      <c r="AO266" s="2"/>
      <c r="AP266" s="2"/>
    </row>
    <row r="267" spans="6:42" x14ac:dyDescent="0.2">
      <c r="F267" s="2"/>
      <c r="L267" s="42"/>
      <c r="R267" s="42"/>
      <c r="AD267" s="42"/>
      <c r="AE267" s="66"/>
      <c r="AF267" s="66"/>
      <c r="AH267" s="17"/>
      <c r="AM267" s="17"/>
      <c r="AN267" s="2"/>
      <c r="AO267" s="2"/>
      <c r="AP267" s="2"/>
    </row>
    <row r="268" spans="6:42" x14ac:dyDescent="0.2">
      <c r="F268" s="2"/>
      <c r="L268" s="42"/>
      <c r="R268" s="42"/>
      <c r="AD268" s="42"/>
      <c r="AE268" s="66"/>
      <c r="AF268" s="66"/>
      <c r="AH268" s="17"/>
      <c r="AM268" s="17"/>
      <c r="AN268" s="2"/>
      <c r="AO268" s="2"/>
      <c r="AP268" s="2"/>
    </row>
    <row r="269" spans="6:42" x14ac:dyDescent="0.2">
      <c r="F269" s="2"/>
      <c r="L269" s="42"/>
      <c r="R269" s="42"/>
      <c r="AD269" s="42"/>
      <c r="AE269" s="66"/>
      <c r="AF269" s="66"/>
      <c r="AH269" s="17"/>
      <c r="AM269" s="17"/>
      <c r="AN269" s="2"/>
      <c r="AO269" s="2"/>
      <c r="AP269" s="2"/>
    </row>
    <row r="270" spans="6:42" x14ac:dyDescent="0.2">
      <c r="F270" s="2"/>
      <c r="L270" s="42"/>
      <c r="R270" s="42"/>
      <c r="AD270" s="42"/>
      <c r="AE270" s="66"/>
      <c r="AF270" s="66"/>
      <c r="AH270" s="17"/>
      <c r="AM270" s="17"/>
      <c r="AN270" s="2"/>
      <c r="AO270" s="2"/>
      <c r="AP270" s="2"/>
    </row>
    <row r="271" spans="6:42" x14ac:dyDescent="0.2">
      <c r="F271" s="2"/>
      <c r="L271" s="42"/>
      <c r="R271" s="42"/>
      <c r="AD271" s="42"/>
      <c r="AE271" s="66"/>
      <c r="AF271" s="66"/>
      <c r="AH271" s="17"/>
      <c r="AM271" s="17"/>
      <c r="AN271" s="2"/>
      <c r="AO271" s="2"/>
      <c r="AP271" s="2"/>
    </row>
    <row r="272" spans="6:42" x14ac:dyDescent="0.2">
      <c r="F272" s="2"/>
      <c r="L272" s="42"/>
      <c r="R272" s="42"/>
      <c r="AD272" s="42"/>
      <c r="AE272" s="66"/>
      <c r="AF272" s="66"/>
      <c r="AH272" s="17"/>
      <c r="AM272" s="17"/>
      <c r="AN272" s="2"/>
      <c r="AO272" s="2"/>
      <c r="AP272" s="2"/>
    </row>
    <row r="273" spans="6:42" x14ac:dyDescent="0.2">
      <c r="F273" s="2"/>
      <c r="L273" s="42"/>
      <c r="R273" s="42"/>
      <c r="AD273" s="42"/>
      <c r="AE273" s="66"/>
      <c r="AF273" s="66"/>
      <c r="AH273" s="17"/>
      <c r="AM273" s="17"/>
      <c r="AN273" s="2"/>
      <c r="AO273" s="2"/>
      <c r="AP273" s="2"/>
    </row>
    <row r="274" spans="6:42" x14ac:dyDescent="0.2">
      <c r="F274" s="2"/>
      <c r="L274" s="42"/>
      <c r="R274" s="42"/>
      <c r="AD274" s="42"/>
      <c r="AE274" s="66"/>
      <c r="AF274" s="66"/>
      <c r="AH274" s="17"/>
      <c r="AM274" s="17"/>
      <c r="AN274" s="2"/>
      <c r="AO274" s="2"/>
      <c r="AP274" s="2"/>
    </row>
    <row r="275" spans="6:42" x14ac:dyDescent="0.2">
      <c r="F275" s="2"/>
      <c r="L275" s="42"/>
      <c r="R275" s="42"/>
      <c r="AD275" s="42"/>
      <c r="AE275" s="66"/>
      <c r="AF275" s="66"/>
      <c r="AH275" s="17"/>
      <c r="AM275" s="17"/>
      <c r="AN275" s="2"/>
      <c r="AO275" s="2"/>
      <c r="AP275" s="2"/>
    </row>
    <row r="276" spans="6:42" x14ac:dyDescent="0.2">
      <c r="F276" s="2"/>
      <c r="L276" s="42"/>
      <c r="R276" s="42"/>
      <c r="AD276" s="42"/>
      <c r="AE276" s="66"/>
      <c r="AF276" s="66"/>
      <c r="AH276" s="17"/>
      <c r="AM276" s="17"/>
      <c r="AN276" s="2"/>
      <c r="AO276" s="2"/>
      <c r="AP276" s="2"/>
    </row>
    <row r="277" spans="6:42" x14ac:dyDescent="0.2">
      <c r="F277" s="2"/>
      <c r="L277" s="42"/>
      <c r="R277" s="42"/>
      <c r="AD277" s="42"/>
      <c r="AE277" s="66"/>
      <c r="AF277" s="66"/>
      <c r="AH277" s="17"/>
      <c r="AM277" s="17"/>
      <c r="AN277" s="2"/>
      <c r="AO277" s="2"/>
      <c r="AP277" s="2"/>
    </row>
    <row r="278" spans="6:42" x14ac:dyDescent="0.2">
      <c r="F278" s="2"/>
      <c r="L278" s="42"/>
      <c r="R278" s="42"/>
      <c r="AD278" s="42"/>
      <c r="AE278" s="66"/>
      <c r="AF278" s="66"/>
      <c r="AH278" s="17"/>
      <c r="AM278" s="17"/>
      <c r="AN278" s="2"/>
      <c r="AO278" s="2"/>
      <c r="AP278" s="2"/>
    </row>
    <row r="279" spans="6:42" x14ac:dyDescent="0.2">
      <c r="F279" s="2"/>
      <c r="L279" s="42"/>
      <c r="R279" s="42"/>
      <c r="AD279" s="42"/>
      <c r="AE279" s="66"/>
      <c r="AF279" s="66"/>
      <c r="AH279" s="17"/>
      <c r="AM279" s="17"/>
      <c r="AN279" s="2"/>
      <c r="AO279" s="2"/>
      <c r="AP279" s="2"/>
    </row>
    <row r="280" spans="6:42" x14ac:dyDescent="0.2">
      <c r="F280" s="2"/>
      <c r="L280" s="42"/>
      <c r="R280" s="42"/>
      <c r="AD280" s="42"/>
      <c r="AE280" s="66"/>
      <c r="AF280" s="66"/>
      <c r="AH280" s="17"/>
      <c r="AM280" s="17"/>
      <c r="AN280" s="2"/>
      <c r="AO280" s="2"/>
      <c r="AP280" s="2"/>
    </row>
    <row r="281" spans="6:42" x14ac:dyDescent="0.2">
      <c r="F281" s="2"/>
      <c r="L281" s="42"/>
      <c r="R281" s="42"/>
      <c r="AD281" s="42"/>
      <c r="AE281" s="66"/>
      <c r="AF281" s="66"/>
      <c r="AH281" s="17"/>
      <c r="AM281" s="17"/>
      <c r="AN281" s="2"/>
      <c r="AO281" s="2"/>
      <c r="AP281" s="2"/>
    </row>
    <row r="282" spans="6:42" x14ac:dyDescent="0.2">
      <c r="F282" s="2"/>
      <c r="L282" s="42"/>
      <c r="R282" s="42"/>
      <c r="AD282" s="42"/>
      <c r="AE282" s="66"/>
      <c r="AF282" s="66"/>
      <c r="AH282" s="17"/>
      <c r="AM282" s="17"/>
      <c r="AN282" s="2"/>
      <c r="AO282" s="2"/>
      <c r="AP282" s="2"/>
    </row>
    <row r="283" spans="6:42" x14ac:dyDescent="0.2">
      <c r="F283" s="2"/>
      <c r="L283" s="42"/>
      <c r="R283" s="42"/>
      <c r="AD283" s="42"/>
      <c r="AE283" s="66"/>
      <c r="AF283" s="66"/>
      <c r="AH283" s="17"/>
      <c r="AM283" s="17"/>
      <c r="AN283" s="2"/>
      <c r="AO283" s="2"/>
      <c r="AP283" s="2"/>
    </row>
    <row r="284" spans="6:42" x14ac:dyDescent="0.2">
      <c r="F284" s="2"/>
      <c r="L284" s="42"/>
      <c r="R284" s="42"/>
      <c r="AD284" s="42"/>
      <c r="AE284" s="66"/>
      <c r="AF284" s="66"/>
      <c r="AH284" s="17"/>
      <c r="AM284" s="17"/>
      <c r="AN284" s="2"/>
      <c r="AO284" s="2"/>
      <c r="AP284" s="2"/>
    </row>
    <row r="285" spans="6:42" x14ac:dyDescent="0.2">
      <c r="F285" s="2"/>
      <c r="L285" s="42"/>
      <c r="R285" s="42"/>
      <c r="AD285" s="42"/>
      <c r="AE285" s="66"/>
      <c r="AF285" s="66"/>
      <c r="AH285" s="17"/>
      <c r="AM285" s="17"/>
      <c r="AN285" s="2"/>
      <c r="AO285" s="2"/>
      <c r="AP285" s="2"/>
    </row>
    <row r="286" spans="6:42" x14ac:dyDescent="0.2">
      <c r="F286" s="2"/>
      <c r="L286" s="42"/>
      <c r="R286" s="42"/>
      <c r="AD286" s="42"/>
      <c r="AE286" s="66"/>
      <c r="AF286" s="66"/>
      <c r="AH286" s="17"/>
      <c r="AM286" s="17"/>
      <c r="AN286" s="2"/>
      <c r="AO286" s="2"/>
      <c r="AP286" s="2"/>
    </row>
    <row r="287" spans="6:42" x14ac:dyDescent="0.2">
      <c r="F287" s="2"/>
      <c r="L287" s="42"/>
      <c r="R287" s="42"/>
      <c r="AD287" s="42"/>
      <c r="AE287" s="66"/>
      <c r="AF287" s="66"/>
      <c r="AH287" s="17"/>
      <c r="AM287" s="17"/>
      <c r="AN287" s="2"/>
      <c r="AO287" s="2"/>
      <c r="AP287" s="2"/>
    </row>
    <row r="288" spans="6:42" x14ac:dyDescent="0.2">
      <c r="F288" s="2"/>
      <c r="L288" s="42"/>
      <c r="R288" s="42"/>
      <c r="AD288" s="42"/>
      <c r="AE288" s="66"/>
      <c r="AF288" s="66"/>
      <c r="AH288" s="17"/>
      <c r="AM288" s="17"/>
      <c r="AN288" s="2"/>
      <c r="AO288" s="2"/>
      <c r="AP288" s="2"/>
    </row>
    <row r="289" spans="6:42" x14ac:dyDescent="0.2">
      <c r="F289" s="2"/>
      <c r="L289" s="42"/>
      <c r="R289" s="42"/>
      <c r="AD289" s="42"/>
      <c r="AE289" s="66"/>
      <c r="AF289" s="66"/>
      <c r="AH289" s="17"/>
      <c r="AM289" s="17"/>
      <c r="AN289" s="2"/>
      <c r="AO289" s="2"/>
      <c r="AP289" s="2"/>
    </row>
    <row r="290" spans="6:42" x14ac:dyDescent="0.2">
      <c r="F290" s="2"/>
      <c r="L290" s="42"/>
      <c r="R290" s="42"/>
      <c r="AD290" s="42"/>
      <c r="AE290" s="66"/>
      <c r="AF290" s="66"/>
      <c r="AH290" s="17"/>
      <c r="AM290" s="17"/>
      <c r="AN290" s="2"/>
      <c r="AO290" s="2"/>
      <c r="AP290" s="2"/>
    </row>
    <row r="291" spans="6:42" x14ac:dyDescent="0.2">
      <c r="F291" s="2"/>
      <c r="L291" s="42"/>
      <c r="R291" s="42"/>
      <c r="AD291" s="42"/>
      <c r="AE291" s="66"/>
      <c r="AF291" s="66"/>
      <c r="AH291" s="17"/>
      <c r="AM291" s="17"/>
      <c r="AN291" s="2"/>
      <c r="AO291" s="2"/>
      <c r="AP291" s="2"/>
    </row>
    <row r="292" spans="6:42" x14ac:dyDescent="0.2">
      <c r="F292" s="2"/>
      <c r="L292" s="42"/>
      <c r="R292" s="42"/>
      <c r="AD292" s="42"/>
      <c r="AE292" s="66"/>
      <c r="AF292" s="66"/>
      <c r="AH292" s="17"/>
      <c r="AM292" s="17"/>
      <c r="AN292" s="2"/>
      <c r="AO292" s="2"/>
      <c r="AP292" s="2"/>
    </row>
    <row r="293" spans="6:42" x14ac:dyDescent="0.2">
      <c r="F293" s="2"/>
      <c r="L293" s="42"/>
      <c r="R293" s="42"/>
      <c r="AD293" s="42"/>
      <c r="AE293" s="66"/>
      <c r="AF293" s="66"/>
      <c r="AH293" s="17"/>
      <c r="AM293" s="17"/>
      <c r="AN293" s="2"/>
      <c r="AO293" s="2"/>
      <c r="AP293" s="2"/>
    </row>
    <row r="294" spans="6:42" x14ac:dyDescent="0.2">
      <c r="F294" s="2"/>
      <c r="L294" s="42"/>
      <c r="R294" s="42"/>
      <c r="AD294" s="42"/>
      <c r="AE294" s="66"/>
      <c r="AF294" s="66"/>
      <c r="AH294" s="17"/>
      <c r="AM294" s="17"/>
      <c r="AN294" s="2"/>
      <c r="AO294" s="2"/>
      <c r="AP294" s="2"/>
    </row>
    <row r="295" spans="6:42" x14ac:dyDescent="0.2">
      <c r="F295" s="2"/>
      <c r="L295" s="42"/>
      <c r="R295" s="42"/>
      <c r="AD295" s="42"/>
      <c r="AE295" s="66"/>
      <c r="AF295" s="66"/>
      <c r="AH295" s="17"/>
      <c r="AM295" s="17"/>
      <c r="AN295" s="2"/>
      <c r="AO295" s="2"/>
      <c r="AP295" s="2"/>
    </row>
    <row r="296" spans="6:42" x14ac:dyDescent="0.2">
      <c r="F296" s="2"/>
      <c r="L296" s="42"/>
      <c r="R296" s="42"/>
      <c r="AD296" s="42"/>
      <c r="AE296" s="66"/>
      <c r="AF296" s="66"/>
      <c r="AH296" s="17"/>
      <c r="AM296" s="17"/>
      <c r="AN296" s="2"/>
      <c r="AO296" s="2"/>
      <c r="AP296" s="2"/>
    </row>
    <row r="297" spans="6:42" x14ac:dyDescent="0.2">
      <c r="F297" s="2"/>
      <c r="L297" s="42"/>
      <c r="R297" s="42"/>
      <c r="AD297" s="42"/>
      <c r="AE297" s="66"/>
      <c r="AF297" s="66"/>
      <c r="AH297" s="17"/>
      <c r="AM297" s="17"/>
      <c r="AN297" s="2"/>
      <c r="AO297" s="2"/>
      <c r="AP297" s="2"/>
    </row>
    <row r="298" spans="6:42" x14ac:dyDescent="0.2">
      <c r="F298" s="2"/>
      <c r="L298" s="42"/>
      <c r="R298" s="42"/>
      <c r="AD298" s="42"/>
      <c r="AE298" s="66"/>
      <c r="AF298" s="66"/>
      <c r="AH298" s="17"/>
      <c r="AM298" s="17"/>
      <c r="AN298" s="2"/>
      <c r="AO298" s="2"/>
      <c r="AP298" s="2"/>
    </row>
    <row r="299" spans="6:42" x14ac:dyDescent="0.2">
      <c r="F299" s="2"/>
      <c r="L299" s="42"/>
      <c r="R299" s="42"/>
      <c r="AD299" s="42"/>
      <c r="AE299" s="66"/>
      <c r="AF299" s="66"/>
      <c r="AH299" s="17"/>
      <c r="AM299" s="17"/>
      <c r="AN299" s="2"/>
      <c r="AO299" s="2"/>
      <c r="AP299" s="2"/>
    </row>
    <row r="300" spans="6:42" x14ac:dyDescent="0.2">
      <c r="F300" s="2"/>
      <c r="L300" s="42"/>
      <c r="R300" s="42"/>
      <c r="AD300" s="42"/>
      <c r="AE300" s="66"/>
      <c r="AF300" s="66"/>
      <c r="AH300" s="17"/>
      <c r="AM300" s="17"/>
      <c r="AN300" s="2"/>
      <c r="AO300" s="2"/>
      <c r="AP300" s="2"/>
    </row>
    <row r="301" spans="6:42" x14ac:dyDescent="0.2">
      <c r="F301" s="2"/>
      <c r="L301" s="42"/>
      <c r="R301" s="42"/>
      <c r="AD301" s="42"/>
      <c r="AE301" s="66"/>
      <c r="AF301" s="66"/>
      <c r="AH301" s="17"/>
      <c r="AM301" s="17"/>
      <c r="AN301" s="2"/>
      <c r="AO301" s="2"/>
      <c r="AP301" s="2"/>
    </row>
    <row r="302" spans="6:42" x14ac:dyDescent="0.2">
      <c r="F302" s="2"/>
      <c r="L302" s="42"/>
      <c r="R302" s="42"/>
      <c r="AD302" s="42"/>
      <c r="AE302" s="66"/>
      <c r="AF302" s="66"/>
      <c r="AH302" s="17"/>
      <c r="AM302" s="17"/>
      <c r="AN302" s="2"/>
      <c r="AO302" s="2"/>
      <c r="AP302" s="2"/>
    </row>
    <row r="303" spans="6:42" x14ac:dyDescent="0.2">
      <c r="F303" s="2"/>
      <c r="L303" s="42"/>
      <c r="R303" s="42"/>
      <c r="AD303" s="42"/>
      <c r="AE303" s="66"/>
      <c r="AF303" s="66"/>
      <c r="AH303" s="17"/>
      <c r="AM303" s="17"/>
      <c r="AN303" s="2"/>
      <c r="AO303" s="2"/>
      <c r="AP303" s="2"/>
    </row>
    <row r="304" spans="6:42" x14ac:dyDescent="0.2">
      <c r="F304" s="2"/>
      <c r="L304" s="42"/>
      <c r="R304" s="42"/>
      <c r="AD304" s="42"/>
      <c r="AE304" s="66"/>
      <c r="AF304" s="66"/>
      <c r="AH304" s="17"/>
      <c r="AM304" s="17"/>
      <c r="AN304" s="2"/>
      <c r="AO304" s="2"/>
      <c r="AP304" s="2"/>
    </row>
    <row r="305" spans="6:42" x14ac:dyDescent="0.2">
      <c r="F305" s="2"/>
      <c r="L305" s="42"/>
      <c r="R305" s="42"/>
      <c r="AD305" s="42"/>
      <c r="AE305" s="66"/>
      <c r="AF305" s="66"/>
      <c r="AH305" s="17"/>
      <c r="AM305" s="17"/>
      <c r="AN305" s="2"/>
      <c r="AO305" s="2"/>
      <c r="AP305" s="2"/>
    </row>
    <row r="306" spans="6:42" x14ac:dyDescent="0.2">
      <c r="F306" s="2"/>
      <c r="L306" s="42"/>
      <c r="R306" s="42"/>
      <c r="AD306" s="42"/>
      <c r="AE306" s="66"/>
      <c r="AF306" s="66"/>
      <c r="AH306" s="17"/>
      <c r="AM306" s="17"/>
      <c r="AN306" s="2"/>
      <c r="AO306" s="2"/>
      <c r="AP306" s="2"/>
    </row>
    <row r="307" spans="6:42" x14ac:dyDescent="0.2">
      <c r="F307" s="2"/>
      <c r="L307" s="42"/>
      <c r="R307" s="42"/>
      <c r="AD307" s="42"/>
      <c r="AE307" s="66"/>
      <c r="AF307" s="66"/>
      <c r="AH307" s="17"/>
      <c r="AM307" s="17"/>
      <c r="AN307" s="2"/>
      <c r="AO307" s="2"/>
      <c r="AP307" s="2"/>
    </row>
    <row r="308" spans="6:42" x14ac:dyDescent="0.2">
      <c r="F308" s="2"/>
      <c r="L308" s="42"/>
      <c r="R308" s="42"/>
      <c r="AD308" s="42"/>
      <c r="AE308" s="66"/>
      <c r="AF308" s="66"/>
      <c r="AH308" s="17"/>
      <c r="AM308" s="17"/>
      <c r="AN308" s="2"/>
      <c r="AO308" s="2"/>
      <c r="AP308" s="2"/>
    </row>
    <row r="309" spans="6:42" x14ac:dyDescent="0.2">
      <c r="F309" s="2"/>
      <c r="L309" s="42"/>
      <c r="R309" s="42"/>
      <c r="AD309" s="42"/>
      <c r="AE309" s="66"/>
      <c r="AF309" s="66"/>
      <c r="AH309" s="17"/>
      <c r="AM309" s="17"/>
      <c r="AN309" s="2"/>
      <c r="AO309" s="2"/>
      <c r="AP309" s="2"/>
    </row>
    <row r="310" spans="6:42" x14ac:dyDescent="0.2">
      <c r="F310" s="2"/>
      <c r="L310" s="42"/>
      <c r="R310" s="42"/>
      <c r="AD310" s="42"/>
      <c r="AE310" s="66"/>
      <c r="AF310" s="66"/>
      <c r="AH310" s="17"/>
      <c r="AM310" s="17"/>
      <c r="AN310" s="2"/>
      <c r="AO310" s="2"/>
      <c r="AP310" s="2"/>
    </row>
    <row r="311" spans="6:42" x14ac:dyDescent="0.2">
      <c r="F311" s="2"/>
      <c r="L311" s="42"/>
      <c r="R311" s="42"/>
      <c r="AD311" s="42"/>
      <c r="AE311" s="66"/>
      <c r="AF311" s="66"/>
      <c r="AH311" s="17"/>
      <c r="AM311" s="17"/>
      <c r="AN311" s="2"/>
      <c r="AO311" s="2"/>
      <c r="AP311" s="2"/>
    </row>
    <row r="312" spans="6:42" x14ac:dyDescent="0.2">
      <c r="F312" s="2"/>
      <c r="L312" s="42"/>
      <c r="R312" s="42"/>
      <c r="AD312" s="42"/>
      <c r="AE312" s="66"/>
      <c r="AF312" s="66"/>
      <c r="AH312" s="17"/>
      <c r="AM312" s="17"/>
      <c r="AN312" s="2"/>
      <c r="AO312" s="2"/>
      <c r="AP312" s="2"/>
    </row>
    <row r="313" spans="6:42" x14ac:dyDescent="0.2">
      <c r="F313" s="2"/>
      <c r="L313" s="42"/>
      <c r="R313" s="42"/>
      <c r="AD313" s="42"/>
      <c r="AE313" s="66"/>
      <c r="AF313" s="66"/>
      <c r="AH313" s="17"/>
      <c r="AM313" s="17"/>
      <c r="AN313" s="2"/>
      <c r="AO313" s="2"/>
      <c r="AP313" s="2"/>
    </row>
    <row r="314" spans="6:42" x14ac:dyDescent="0.2">
      <c r="F314" s="2"/>
      <c r="L314" s="42"/>
      <c r="R314" s="42"/>
      <c r="AD314" s="42"/>
      <c r="AE314" s="66"/>
      <c r="AF314" s="66"/>
      <c r="AH314" s="17"/>
      <c r="AM314" s="17"/>
      <c r="AN314" s="2"/>
      <c r="AO314" s="2"/>
      <c r="AP314" s="2"/>
    </row>
    <row r="315" spans="6:42" x14ac:dyDescent="0.2">
      <c r="F315" s="2"/>
      <c r="L315" s="42"/>
      <c r="R315" s="42"/>
      <c r="AD315" s="42"/>
      <c r="AE315" s="66"/>
      <c r="AF315" s="66"/>
      <c r="AH315" s="17"/>
      <c r="AM315" s="17"/>
      <c r="AN315" s="2"/>
      <c r="AO315" s="2"/>
      <c r="AP315" s="2"/>
    </row>
    <row r="316" spans="6:42" x14ac:dyDescent="0.2">
      <c r="F316" s="2"/>
      <c r="L316" s="42"/>
      <c r="R316" s="42"/>
      <c r="AD316" s="42"/>
      <c r="AE316" s="66"/>
      <c r="AF316" s="66"/>
      <c r="AH316" s="17"/>
      <c r="AM316" s="17"/>
      <c r="AN316" s="2"/>
      <c r="AO316" s="2"/>
      <c r="AP316" s="2"/>
    </row>
    <row r="317" spans="6:42" x14ac:dyDescent="0.2">
      <c r="F317" s="2"/>
      <c r="L317" s="42"/>
      <c r="R317" s="42"/>
      <c r="AD317" s="42"/>
      <c r="AE317" s="66"/>
      <c r="AF317" s="66"/>
      <c r="AH317" s="17"/>
      <c r="AM317" s="17"/>
      <c r="AN317" s="2"/>
      <c r="AO317" s="2"/>
      <c r="AP317" s="2"/>
    </row>
    <row r="318" spans="6:42" x14ac:dyDescent="0.2">
      <c r="F318" s="2"/>
      <c r="L318" s="42"/>
      <c r="R318" s="42"/>
      <c r="AD318" s="42"/>
      <c r="AE318" s="66"/>
      <c r="AF318" s="66"/>
      <c r="AH318" s="17"/>
      <c r="AM318" s="17"/>
      <c r="AN318" s="2"/>
      <c r="AO318" s="2"/>
      <c r="AP318" s="2"/>
    </row>
    <row r="319" spans="6:42" x14ac:dyDescent="0.2">
      <c r="F319" s="2"/>
      <c r="L319" s="42"/>
      <c r="R319" s="42"/>
      <c r="AD319" s="42"/>
      <c r="AE319" s="66"/>
      <c r="AF319" s="66"/>
      <c r="AH319" s="17"/>
      <c r="AM319" s="17"/>
      <c r="AN319" s="2"/>
      <c r="AO319" s="2"/>
      <c r="AP319" s="2"/>
    </row>
    <row r="320" spans="6:42" x14ac:dyDescent="0.2">
      <c r="F320" s="2"/>
      <c r="L320" s="42"/>
      <c r="R320" s="42"/>
      <c r="AD320" s="42"/>
      <c r="AE320" s="66"/>
      <c r="AF320" s="66"/>
      <c r="AH320" s="17"/>
      <c r="AM320" s="17"/>
      <c r="AN320" s="2"/>
      <c r="AO320" s="2"/>
      <c r="AP320" s="2"/>
    </row>
    <row r="321" spans="6:42" x14ac:dyDescent="0.2">
      <c r="F321" s="2"/>
      <c r="L321" s="42"/>
      <c r="R321" s="42"/>
      <c r="AD321" s="42"/>
      <c r="AE321" s="66"/>
      <c r="AF321" s="66"/>
      <c r="AH321" s="17"/>
      <c r="AM321" s="17"/>
      <c r="AN321" s="2"/>
      <c r="AO321" s="2"/>
      <c r="AP321" s="2"/>
    </row>
    <row r="322" spans="6:42" x14ac:dyDescent="0.2">
      <c r="F322" s="2"/>
      <c r="L322" s="42"/>
      <c r="R322" s="42"/>
      <c r="AD322" s="42"/>
      <c r="AE322" s="66"/>
      <c r="AF322" s="66"/>
      <c r="AH322" s="17"/>
      <c r="AM322" s="17"/>
      <c r="AN322" s="2"/>
      <c r="AO322" s="2"/>
      <c r="AP322" s="2"/>
    </row>
    <row r="323" spans="6:42" x14ac:dyDescent="0.2">
      <c r="F323" s="2"/>
      <c r="L323" s="42"/>
      <c r="R323" s="42"/>
      <c r="AD323" s="42"/>
      <c r="AE323" s="66"/>
      <c r="AF323" s="66"/>
      <c r="AH323" s="17"/>
      <c r="AM323" s="17"/>
      <c r="AN323" s="2"/>
      <c r="AO323" s="2"/>
      <c r="AP323" s="2"/>
    </row>
    <row r="324" spans="6:42" x14ac:dyDescent="0.2">
      <c r="F324" s="2"/>
      <c r="L324" s="42"/>
      <c r="R324" s="42"/>
      <c r="AD324" s="42"/>
      <c r="AE324" s="66"/>
      <c r="AF324" s="66"/>
      <c r="AH324" s="17"/>
      <c r="AM324" s="17"/>
      <c r="AN324" s="2"/>
      <c r="AO324" s="2"/>
      <c r="AP324" s="2"/>
    </row>
    <row r="325" spans="6:42" x14ac:dyDescent="0.2">
      <c r="F325" s="2"/>
      <c r="L325" s="42"/>
      <c r="R325" s="42"/>
      <c r="AD325" s="42"/>
      <c r="AE325" s="66"/>
      <c r="AF325" s="66"/>
      <c r="AH325" s="17"/>
      <c r="AM325" s="17"/>
      <c r="AN325" s="2"/>
      <c r="AO325" s="2"/>
      <c r="AP325" s="2"/>
    </row>
    <row r="326" spans="6:42" x14ac:dyDescent="0.2">
      <c r="F326" s="2"/>
      <c r="L326" s="42"/>
      <c r="R326" s="42"/>
      <c r="AD326" s="42"/>
      <c r="AE326" s="66"/>
      <c r="AF326" s="66"/>
      <c r="AH326" s="17"/>
      <c r="AM326" s="17"/>
      <c r="AN326" s="2"/>
      <c r="AO326" s="2"/>
      <c r="AP326" s="2"/>
    </row>
    <row r="327" spans="6:42" x14ac:dyDescent="0.2">
      <c r="F327" s="2"/>
      <c r="L327" s="42"/>
      <c r="R327" s="42"/>
      <c r="AD327" s="42"/>
      <c r="AE327" s="66"/>
      <c r="AF327" s="66"/>
      <c r="AH327" s="17"/>
      <c r="AM327" s="17"/>
      <c r="AN327" s="2"/>
      <c r="AO327" s="2"/>
      <c r="AP327" s="2"/>
    </row>
    <row r="328" spans="6:42" x14ac:dyDescent="0.2">
      <c r="F328" s="2"/>
      <c r="L328" s="42"/>
      <c r="R328" s="42"/>
      <c r="AD328" s="42"/>
      <c r="AE328" s="66"/>
      <c r="AF328" s="66"/>
      <c r="AH328" s="17"/>
      <c r="AM328" s="17"/>
      <c r="AN328" s="2"/>
      <c r="AO328" s="2"/>
      <c r="AP328" s="2"/>
    </row>
    <row r="329" spans="6:42" x14ac:dyDescent="0.2">
      <c r="F329" s="2"/>
      <c r="L329" s="42"/>
      <c r="R329" s="42"/>
      <c r="AD329" s="42"/>
      <c r="AE329" s="66"/>
      <c r="AF329" s="66"/>
      <c r="AH329" s="17"/>
      <c r="AM329" s="17"/>
      <c r="AN329" s="2"/>
      <c r="AO329" s="2"/>
      <c r="AP329" s="2"/>
    </row>
    <row r="330" spans="6:42" x14ac:dyDescent="0.2">
      <c r="F330" s="2"/>
      <c r="L330" s="42"/>
      <c r="R330" s="42"/>
      <c r="AD330" s="42"/>
      <c r="AE330" s="66"/>
      <c r="AF330" s="66"/>
      <c r="AH330" s="17"/>
      <c r="AM330" s="17"/>
      <c r="AN330" s="2"/>
      <c r="AO330" s="2"/>
      <c r="AP330" s="2"/>
    </row>
    <row r="331" spans="6:42" x14ac:dyDescent="0.2">
      <c r="F331" s="2"/>
      <c r="L331" s="42"/>
      <c r="R331" s="42"/>
      <c r="AD331" s="42"/>
      <c r="AE331" s="66"/>
      <c r="AF331" s="66"/>
      <c r="AH331" s="17"/>
      <c r="AM331" s="17"/>
      <c r="AN331" s="2"/>
      <c r="AO331" s="2"/>
      <c r="AP331" s="2"/>
    </row>
    <row r="332" spans="6:42" x14ac:dyDescent="0.2">
      <c r="F332" s="2"/>
      <c r="L332" s="42"/>
      <c r="R332" s="42"/>
      <c r="AD332" s="42"/>
      <c r="AE332" s="66"/>
      <c r="AF332" s="66"/>
      <c r="AH332" s="17"/>
      <c r="AM332" s="17"/>
      <c r="AN332" s="2"/>
      <c r="AO332" s="2"/>
      <c r="AP332" s="2"/>
    </row>
    <row r="333" spans="6:42" x14ac:dyDescent="0.2">
      <c r="F333" s="2"/>
      <c r="L333" s="42"/>
      <c r="R333" s="42"/>
      <c r="AD333" s="42"/>
      <c r="AE333" s="66"/>
      <c r="AF333" s="66"/>
      <c r="AH333" s="17"/>
      <c r="AM333" s="17"/>
      <c r="AN333" s="2"/>
      <c r="AO333" s="2"/>
      <c r="AP333" s="2"/>
    </row>
    <row r="334" spans="6:42" x14ac:dyDescent="0.2">
      <c r="F334" s="2"/>
      <c r="L334" s="42"/>
      <c r="R334" s="42"/>
      <c r="AD334" s="42"/>
      <c r="AE334" s="66"/>
      <c r="AF334" s="66"/>
      <c r="AH334" s="17"/>
      <c r="AM334" s="17"/>
      <c r="AN334" s="2"/>
      <c r="AO334" s="2"/>
      <c r="AP334" s="2"/>
    </row>
    <row r="335" spans="6:42" x14ac:dyDescent="0.2">
      <c r="F335" s="2"/>
      <c r="L335" s="42"/>
      <c r="R335" s="42"/>
      <c r="AD335" s="42"/>
      <c r="AE335" s="66"/>
      <c r="AF335" s="66"/>
      <c r="AH335" s="17"/>
      <c r="AM335" s="17"/>
      <c r="AN335" s="2"/>
      <c r="AO335" s="2"/>
      <c r="AP335" s="2"/>
    </row>
    <row r="336" spans="6:42" x14ac:dyDescent="0.2">
      <c r="F336" s="2"/>
      <c r="L336" s="42"/>
      <c r="R336" s="42"/>
      <c r="AD336" s="42"/>
      <c r="AE336" s="66"/>
      <c r="AF336" s="66"/>
      <c r="AH336" s="17"/>
      <c r="AM336" s="17"/>
      <c r="AN336" s="2"/>
      <c r="AO336" s="2"/>
      <c r="AP336" s="2"/>
    </row>
    <row r="337" spans="6:42" x14ac:dyDescent="0.2">
      <c r="F337" s="2"/>
      <c r="L337" s="42"/>
      <c r="R337" s="42"/>
      <c r="AD337" s="42"/>
      <c r="AE337" s="66"/>
      <c r="AF337" s="66"/>
      <c r="AH337" s="17"/>
      <c r="AM337" s="17"/>
      <c r="AN337" s="2"/>
      <c r="AO337" s="2"/>
      <c r="AP337" s="2"/>
    </row>
    <row r="338" spans="6:42" x14ac:dyDescent="0.2">
      <c r="F338" s="2"/>
      <c r="L338" s="42"/>
      <c r="R338" s="42"/>
      <c r="AD338" s="42"/>
      <c r="AE338" s="66"/>
      <c r="AF338" s="66"/>
      <c r="AH338" s="17"/>
      <c r="AM338" s="17"/>
      <c r="AN338" s="2"/>
      <c r="AO338" s="2"/>
      <c r="AP338" s="2"/>
    </row>
    <row r="339" spans="6:42" x14ac:dyDescent="0.2">
      <c r="F339" s="2"/>
      <c r="L339" s="42"/>
      <c r="R339" s="42"/>
      <c r="AD339" s="42"/>
      <c r="AE339" s="66"/>
      <c r="AF339" s="66"/>
      <c r="AH339" s="17"/>
      <c r="AM339" s="17"/>
      <c r="AN339" s="2"/>
      <c r="AO339" s="2"/>
      <c r="AP339" s="2"/>
    </row>
    <row r="340" spans="6:42" x14ac:dyDescent="0.2">
      <c r="F340" s="2"/>
      <c r="L340" s="42"/>
      <c r="R340" s="42"/>
      <c r="AD340" s="42"/>
      <c r="AE340" s="66"/>
      <c r="AF340" s="66"/>
      <c r="AH340" s="17"/>
      <c r="AM340" s="17"/>
      <c r="AN340" s="2"/>
      <c r="AO340" s="2"/>
      <c r="AP340" s="2"/>
    </row>
    <row r="341" spans="6:42" x14ac:dyDescent="0.2">
      <c r="F341" s="2"/>
      <c r="L341" s="42"/>
      <c r="R341" s="42"/>
      <c r="AD341" s="42"/>
      <c r="AE341" s="66"/>
      <c r="AF341" s="66"/>
      <c r="AH341" s="17"/>
      <c r="AM341" s="17"/>
      <c r="AN341" s="2"/>
      <c r="AO341" s="2"/>
      <c r="AP341" s="2"/>
    </row>
    <row r="342" spans="6:42" x14ac:dyDescent="0.2">
      <c r="F342" s="2"/>
      <c r="L342" s="42"/>
      <c r="R342" s="42"/>
      <c r="AD342" s="42"/>
      <c r="AE342" s="66"/>
      <c r="AF342" s="66"/>
      <c r="AH342" s="17"/>
      <c r="AM342" s="17"/>
      <c r="AN342" s="2"/>
      <c r="AO342" s="2"/>
      <c r="AP342" s="2"/>
    </row>
    <row r="343" spans="6:42" x14ac:dyDescent="0.2">
      <c r="F343" s="2"/>
      <c r="L343" s="42"/>
      <c r="R343" s="42"/>
      <c r="AD343" s="42"/>
      <c r="AE343" s="66"/>
      <c r="AF343" s="66"/>
      <c r="AH343" s="17"/>
      <c r="AM343" s="17"/>
      <c r="AN343" s="2"/>
      <c r="AO343" s="2"/>
      <c r="AP343" s="2"/>
    </row>
    <row r="344" spans="6:42" x14ac:dyDescent="0.2">
      <c r="F344" s="2"/>
      <c r="L344" s="42"/>
      <c r="R344" s="42"/>
      <c r="AD344" s="42"/>
      <c r="AE344" s="66"/>
      <c r="AF344" s="66"/>
      <c r="AH344" s="17"/>
      <c r="AM344" s="17"/>
      <c r="AN344" s="2"/>
      <c r="AO344" s="2"/>
      <c r="AP344" s="2"/>
    </row>
    <row r="345" spans="6:42" x14ac:dyDescent="0.2">
      <c r="F345" s="2"/>
      <c r="L345" s="42"/>
      <c r="R345" s="42"/>
      <c r="AD345" s="42"/>
      <c r="AE345" s="66"/>
      <c r="AF345" s="66"/>
      <c r="AH345" s="17"/>
      <c r="AM345" s="17"/>
      <c r="AN345" s="2"/>
      <c r="AO345" s="2"/>
      <c r="AP345" s="2"/>
    </row>
    <row r="346" spans="6:42" x14ac:dyDescent="0.2">
      <c r="F346" s="2"/>
      <c r="L346" s="42"/>
      <c r="R346" s="42"/>
      <c r="AD346" s="42"/>
      <c r="AE346" s="66"/>
      <c r="AF346" s="66"/>
      <c r="AH346" s="17"/>
      <c r="AM346" s="17"/>
      <c r="AN346" s="2"/>
      <c r="AO346" s="2"/>
      <c r="AP346" s="2"/>
    </row>
    <row r="347" spans="6:42" x14ac:dyDescent="0.2">
      <c r="F347" s="2"/>
      <c r="L347" s="42"/>
      <c r="R347" s="42"/>
      <c r="AD347" s="42"/>
      <c r="AE347" s="66"/>
      <c r="AF347" s="66"/>
      <c r="AH347" s="17"/>
      <c r="AM347" s="17"/>
      <c r="AN347" s="2"/>
      <c r="AO347" s="2"/>
      <c r="AP347" s="2"/>
    </row>
    <row r="348" spans="6:42" x14ac:dyDescent="0.2">
      <c r="F348" s="2"/>
      <c r="L348" s="42"/>
      <c r="R348" s="42"/>
      <c r="AD348" s="42"/>
      <c r="AE348" s="66"/>
      <c r="AF348" s="66"/>
      <c r="AH348" s="17"/>
      <c r="AM348" s="17"/>
      <c r="AN348" s="2"/>
      <c r="AO348" s="2"/>
      <c r="AP348" s="2"/>
    </row>
    <row r="349" spans="6:42" x14ac:dyDescent="0.2">
      <c r="F349" s="2"/>
      <c r="L349" s="42"/>
      <c r="R349" s="42"/>
      <c r="AD349" s="42"/>
      <c r="AE349" s="66"/>
      <c r="AF349" s="66"/>
      <c r="AH349" s="17"/>
      <c r="AM349" s="17"/>
      <c r="AN349" s="2"/>
      <c r="AO349" s="2"/>
      <c r="AP349" s="2"/>
    </row>
    <row r="350" spans="6:42" x14ac:dyDescent="0.2">
      <c r="F350" s="2"/>
      <c r="L350" s="42"/>
      <c r="R350" s="42"/>
      <c r="AD350" s="42"/>
      <c r="AE350" s="66"/>
      <c r="AF350" s="66"/>
      <c r="AH350" s="17"/>
      <c r="AM350" s="17"/>
      <c r="AN350" s="2"/>
      <c r="AO350" s="2"/>
      <c r="AP350" s="2"/>
    </row>
    <row r="351" spans="6:42" x14ac:dyDescent="0.2">
      <c r="F351" s="2"/>
      <c r="L351" s="42"/>
      <c r="R351" s="42"/>
      <c r="AD351" s="42"/>
      <c r="AE351" s="66"/>
      <c r="AF351" s="66"/>
      <c r="AH351" s="17"/>
      <c r="AM351" s="17"/>
      <c r="AN351" s="2"/>
      <c r="AO351" s="2"/>
      <c r="AP351" s="2"/>
    </row>
    <row r="352" spans="6:42" x14ac:dyDescent="0.2">
      <c r="F352" s="2"/>
      <c r="L352" s="42"/>
      <c r="R352" s="42"/>
      <c r="AD352" s="42"/>
      <c r="AE352" s="66"/>
      <c r="AF352" s="66"/>
      <c r="AH352" s="17"/>
      <c r="AM352" s="17"/>
      <c r="AN352" s="2"/>
      <c r="AO352" s="2"/>
      <c r="AP352" s="2"/>
    </row>
    <row r="353" spans="6:42" x14ac:dyDescent="0.2">
      <c r="F353" s="2"/>
      <c r="L353" s="42"/>
      <c r="R353" s="42"/>
      <c r="AD353" s="42"/>
      <c r="AE353" s="66"/>
      <c r="AF353" s="66"/>
      <c r="AH353" s="17"/>
      <c r="AM353" s="17"/>
      <c r="AN353" s="2"/>
      <c r="AO353" s="2"/>
      <c r="AP353" s="2"/>
    </row>
    <row r="354" spans="6:42" x14ac:dyDescent="0.2">
      <c r="F354" s="2"/>
      <c r="L354" s="42"/>
      <c r="R354" s="42"/>
      <c r="AD354" s="42"/>
      <c r="AE354" s="66"/>
      <c r="AF354" s="66"/>
      <c r="AH354" s="17"/>
      <c r="AM354" s="17"/>
      <c r="AN354" s="2"/>
      <c r="AO354" s="2"/>
      <c r="AP354" s="2"/>
    </row>
    <row r="355" spans="6:42" x14ac:dyDescent="0.2">
      <c r="F355" s="2"/>
      <c r="L355" s="42"/>
      <c r="R355" s="42"/>
      <c r="AD355" s="42"/>
      <c r="AE355" s="66"/>
      <c r="AF355" s="66"/>
      <c r="AH355" s="17"/>
      <c r="AM355" s="17"/>
      <c r="AN355" s="2"/>
      <c r="AO355" s="2"/>
      <c r="AP355" s="2"/>
    </row>
    <row r="356" spans="6:42" x14ac:dyDescent="0.2">
      <c r="F356" s="2"/>
      <c r="L356" s="42"/>
      <c r="R356" s="42"/>
      <c r="AD356" s="42"/>
      <c r="AE356" s="66"/>
      <c r="AF356" s="66"/>
      <c r="AH356" s="17"/>
      <c r="AM356" s="17"/>
      <c r="AN356" s="2"/>
      <c r="AO356" s="2"/>
      <c r="AP356" s="2"/>
    </row>
    <row r="357" spans="6:42" x14ac:dyDescent="0.2">
      <c r="F357" s="2"/>
      <c r="L357" s="42"/>
      <c r="R357" s="42"/>
      <c r="AD357" s="42"/>
      <c r="AE357" s="66"/>
      <c r="AF357" s="66"/>
      <c r="AH357" s="17"/>
      <c r="AM357" s="17"/>
      <c r="AN357" s="2"/>
      <c r="AO357" s="2"/>
      <c r="AP357" s="2"/>
    </row>
    <row r="358" spans="6:42" x14ac:dyDescent="0.2">
      <c r="F358" s="2"/>
      <c r="L358" s="42"/>
      <c r="R358" s="42"/>
      <c r="AD358" s="42"/>
      <c r="AE358" s="66"/>
      <c r="AF358" s="66"/>
      <c r="AH358" s="17"/>
      <c r="AM358" s="17"/>
      <c r="AN358" s="2"/>
      <c r="AO358" s="2"/>
      <c r="AP358" s="2"/>
    </row>
    <row r="359" spans="6:42" x14ac:dyDescent="0.2">
      <c r="F359" s="2"/>
      <c r="L359" s="42"/>
      <c r="R359" s="42"/>
      <c r="AD359" s="42"/>
      <c r="AE359" s="66"/>
      <c r="AF359" s="66"/>
      <c r="AH359" s="17"/>
      <c r="AM359" s="17"/>
      <c r="AN359" s="2"/>
      <c r="AO359" s="2"/>
      <c r="AP359" s="2"/>
    </row>
    <row r="360" spans="6:42" x14ac:dyDescent="0.2">
      <c r="F360" s="2"/>
      <c r="L360" s="42"/>
      <c r="R360" s="42"/>
      <c r="AD360" s="42"/>
      <c r="AE360" s="66"/>
      <c r="AF360" s="66"/>
      <c r="AH360" s="17"/>
      <c r="AM360" s="17"/>
      <c r="AN360" s="2"/>
      <c r="AO360" s="2"/>
      <c r="AP360" s="2"/>
    </row>
    <row r="361" spans="6:42" x14ac:dyDescent="0.2">
      <c r="F361" s="2"/>
      <c r="L361" s="42"/>
      <c r="R361" s="42"/>
      <c r="AD361" s="42"/>
      <c r="AE361" s="66"/>
      <c r="AF361" s="66"/>
      <c r="AH361" s="17"/>
      <c r="AM361" s="17"/>
      <c r="AN361" s="2"/>
      <c r="AO361" s="2"/>
      <c r="AP361" s="2"/>
    </row>
    <row r="362" spans="6:42" x14ac:dyDescent="0.2">
      <c r="F362" s="2"/>
      <c r="L362" s="42"/>
      <c r="R362" s="42"/>
      <c r="AD362" s="42"/>
      <c r="AE362" s="66"/>
      <c r="AF362" s="66"/>
      <c r="AH362" s="17"/>
      <c r="AM362" s="17"/>
      <c r="AN362" s="2"/>
      <c r="AO362" s="2"/>
      <c r="AP362" s="2"/>
    </row>
    <row r="363" spans="6:42" x14ac:dyDescent="0.2">
      <c r="F363" s="2"/>
      <c r="L363" s="42"/>
      <c r="R363" s="42"/>
      <c r="AD363" s="42"/>
      <c r="AE363" s="66"/>
      <c r="AF363" s="66"/>
      <c r="AH363" s="17"/>
      <c r="AM363" s="17"/>
      <c r="AN363" s="2"/>
      <c r="AO363" s="2"/>
      <c r="AP363" s="2"/>
    </row>
    <row r="364" spans="6:42" x14ac:dyDescent="0.2">
      <c r="F364" s="2"/>
      <c r="L364" s="42"/>
      <c r="R364" s="42"/>
      <c r="AD364" s="42"/>
      <c r="AE364" s="66"/>
      <c r="AF364" s="66"/>
      <c r="AH364" s="17"/>
      <c r="AM364" s="17"/>
      <c r="AN364" s="2"/>
      <c r="AO364" s="2"/>
      <c r="AP364" s="2"/>
    </row>
    <row r="365" spans="6:42" x14ac:dyDescent="0.2">
      <c r="F365" s="2"/>
      <c r="L365" s="42"/>
      <c r="R365" s="42"/>
      <c r="AD365" s="42"/>
      <c r="AE365" s="66"/>
      <c r="AF365" s="66"/>
      <c r="AH365" s="17"/>
      <c r="AM365" s="17"/>
      <c r="AN365" s="2"/>
      <c r="AO365" s="2"/>
      <c r="AP365" s="2"/>
    </row>
    <row r="366" spans="6:42" x14ac:dyDescent="0.2">
      <c r="F366" s="2"/>
      <c r="L366" s="42"/>
      <c r="R366" s="42"/>
      <c r="AD366" s="42"/>
      <c r="AE366" s="66"/>
      <c r="AF366" s="66"/>
      <c r="AH366" s="17"/>
      <c r="AM366" s="17"/>
      <c r="AN366" s="2"/>
      <c r="AO366" s="2"/>
      <c r="AP366" s="2"/>
    </row>
    <row r="367" spans="6:42" x14ac:dyDescent="0.2">
      <c r="F367" s="2"/>
      <c r="L367" s="42"/>
      <c r="R367" s="42"/>
      <c r="AD367" s="42"/>
      <c r="AE367" s="66"/>
      <c r="AF367" s="66"/>
      <c r="AH367" s="17"/>
      <c r="AM367" s="17"/>
      <c r="AN367" s="2"/>
      <c r="AO367" s="2"/>
      <c r="AP367" s="2"/>
    </row>
    <row r="368" spans="6:42" x14ac:dyDescent="0.2">
      <c r="F368" s="2"/>
      <c r="L368" s="42"/>
      <c r="R368" s="42"/>
      <c r="AD368" s="42"/>
      <c r="AE368" s="66"/>
      <c r="AF368" s="66"/>
      <c r="AH368" s="17"/>
      <c r="AM368" s="17"/>
      <c r="AN368" s="2"/>
      <c r="AO368" s="2"/>
      <c r="AP368" s="2"/>
    </row>
    <row r="369" spans="6:42" x14ac:dyDescent="0.2">
      <c r="F369" s="2"/>
      <c r="L369" s="42"/>
      <c r="R369" s="42"/>
      <c r="AD369" s="42"/>
      <c r="AE369" s="66"/>
      <c r="AF369" s="66"/>
      <c r="AH369" s="17"/>
      <c r="AM369" s="17"/>
      <c r="AN369" s="2"/>
      <c r="AO369" s="2"/>
      <c r="AP369" s="2"/>
    </row>
    <row r="370" spans="6:42" x14ac:dyDescent="0.2">
      <c r="F370" s="2"/>
      <c r="L370" s="42"/>
      <c r="R370" s="42"/>
      <c r="AD370" s="42"/>
      <c r="AE370" s="66"/>
      <c r="AF370" s="66"/>
      <c r="AH370" s="17"/>
      <c r="AM370" s="17"/>
      <c r="AN370" s="2"/>
      <c r="AO370" s="2"/>
      <c r="AP370" s="2"/>
    </row>
    <row r="371" spans="6:42" x14ac:dyDescent="0.2">
      <c r="F371" s="2"/>
      <c r="L371" s="42"/>
      <c r="R371" s="42"/>
      <c r="AD371" s="42"/>
      <c r="AE371" s="66"/>
      <c r="AF371" s="66"/>
      <c r="AH371" s="17"/>
      <c r="AM371" s="17"/>
      <c r="AN371" s="2"/>
      <c r="AO371" s="2"/>
      <c r="AP371" s="2"/>
    </row>
    <row r="372" spans="6:42" x14ac:dyDescent="0.2">
      <c r="F372" s="2"/>
      <c r="L372" s="42"/>
      <c r="R372" s="42"/>
      <c r="AD372" s="42"/>
      <c r="AE372" s="66"/>
      <c r="AF372" s="66"/>
      <c r="AH372" s="17"/>
      <c r="AM372" s="17"/>
      <c r="AN372" s="2"/>
      <c r="AO372" s="2"/>
      <c r="AP372" s="2"/>
    </row>
    <row r="373" spans="6:42" x14ac:dyDescent="0.2">
      <c r="F373" s="2"/>
      <c r="L373" s="42"/>
      <c r="R373" s="42"/>
      <c r="AD373" s="42"/>
      <c r="AE373" s="66"/>
      <c r="AF373" s="66"/>
      <c r="AH373" s="17"/>
      <c r="AM373" s="17"/>
      <c r="AN373" s="2"/>
      <c r="AO373" s="2"/>
      <c r="AP373" s="2"/>
    </row>
    <row r="374" spans="6:42" x14ac:dyDescent="0.2">
      <c r="F374" s="2"/>
      <c r="L374" s="42"/>
      <c r="R374" s="42"/>
      <c r="AD374" s="42"/>
      <c r="AE374" s="66"/>
      <c r="AF374" s="66"/>
      <c r="AH374" s="17"/>
      <c r="AM374" s="17"/>
      <c r="AN374" s="2"/>
      <c r="AO374" s="2"/>
      <c r="AP374" s="2"/>
    </row>
    <row r="375" spans="6:42" x14ac:dyDescent="0.2">
      <c r="F375" s="2"/>
      <c r="L375" s="42"/>
      <c r="R375" s="42"/>
      <c r="AD375" s="42"/>
      <c r="AE375" s="66"/>
      <c r="AF375" s="66"/>
      <c r="AH375" s="17"/>
      <c r="AM375" s="17"/>
      <c r="AN375" s="2"/>
      <c r="AO375" s="2"/>
      <c r="AP375" s="2"/>
    </row>
    <row r="376" spans="6:42" x14ac:dyDescent="0.2">
      <c r="F376" s="2"/>
      <c r="L376" s="42"/>
      <c r="R376" s="42"/>
      <c r="AD376" s="42"/>
      <c r="AE376" s="66"/>
      <c r="AF376" s="66"/>
      <c r="AH376" s="17"/>
      <c r="AM376" s="17"/>
      <c r="AN376" s="2"/>
      <c r="AO376" s="2"/>
      <c r="AP376" s="2"/>
    </row>
    <row r="377" spans="6:42" x14ac:dyDescent="0.2">
      <c r="F377" s="2"/>
      <c r="L377" s="42"/>
      <c r="R377" s="42"/>
      <c r="AD377" s="42"/>
      <c r="AE377" s="66"/>
      <c r="AF377" s="66"/>
      <c r="AH377" s="17"/>
      <c r="AM377" s="17"/>
      <c r="AN377" s="2"/>
      <c r="AO377" s="2"/>
      <c r="AP377" s="2"/>
    </row>
    <row r="378" spans="6:42" x14ac:dyDescent="0.2">
      <c r="F378" s="2"/>
      <c r="L378" s="42"/>
      <c r="R378" s="42"/>
      <c r="AD378" s="42"/>
      <c r="AE378" s="66"/>
      <c r="AF378" s="66"/>
      <c r="AH378" s="17"/>
      <c r="AM378" s="17"/>
      <c r="AN378" s="2"/>
      <c r="AO378" s="2"/>
      <c r="AP378" s="2"/>
    </row>
    <row r="379" spans="6:42" x14ac:dyDescent="0.2">
      <c r="F379" s="2"/>
      <c r="L379" s="42"/>
      <c r="R379" s="42"/>
      <c r="AD379" s="42"/>
      <c r="AE379" s="66"/>
      <c r="AF379" s="66"/>
      <c r="AH379" s="17"/>
      <c r="AM379" s="17"/>
      <c r="AN379" s="2"/>
      <c r="AO379" s="2"/>
      <c r="AP379" s="2"/>
    </row>
    <row r="380" spans="6:42" x14ac:dyDescent="0.2">
      <c r="F380" s="2"/>
      <c r="L380" s="42"/>
      <c r="R380" s="42"/>
      <c r="AD380" s="42"/>
      <c r="AE380" s="66"/>
      <c r="AF380" s="66"/>
      <c r="AH380" s="17"/>
      <c r="AM380" s="17"/>
      <c r="AN380" s="2"/>
      <c r="AO380" s="2"/>
      <c r="AP380" s="2"/>
    </row>
    <row r="381" spans="6:42" x14ac:dyDescent="0.2">
      <c r="F381" s="2"/>
      <c r="L381" s="42"/>
      <c r="R381" s="42"/>
      <c r="AD381" s="42"/>
      <c r="AE381" s="66"/>
      <c r="AF381" s="66"/>
      <c r="AH381" s="17"/>
      <c r="AM381" s="17"/>
      <c r="AN381" s="2"/>
      <c r="AO381" s="2"/>
      <c r="AP381" s="2"/>
    </row>
    <row r="382" spans="6:42" x14ac:dyDescent="0.2">
      <c r="F382" s="2"/>
      <c r="L382" s="42"/>
      <c r="R382" s="42"/>
      <c r="AD382" s="42"/>
      <c r="AE382" s="66"/>
      <c r="AF382" s="66"/>
      <c r="AH382" s="17"/>
      <c r="AM382" s="17"/>
      <c r="AN382" s="2"/>
      <c r="AO382" s="2"/>
      <c r="AP382" s="2"/>
    </row>
    <row r="383" spans="6:42" x14ac:dyDescent="0.2">
      <c r="F383" s="2"/>
      <c r="L383" s="42"/>
      <c r="R383" s="42"/>
      <c r="AD383" s="42"/>
      <c r="AE383" s="66"/>
      <c r="AF383" s="66"/>
      <c r="AH383" s="17"/>
      <c r="AM383" s="17"/>
      <c r="AN383" s="2"/>
      <c r="AO383" s="2"/>
      <c r="AP383" s="2"/>
    </row>
    <row r="384" spans="6:42" x14ac:dyDescent="0.2">
      <c r="F384" s="2"/>
      <c r="L384" s="42"/>
      <c r="R384" s="42"/>
      <c r="AD384" s="42"/>
      <c r="AE384" s="66"/>
      <c r="AF384" s="66"/>
      <c r="AH384" s="17"/>
      <c r="AM384" s="17"/>
      <c r="AN384" s="2"/>
      <c r="AO384" s="2"/>
      <c r="AP384" s="2"/>
    </row>
    <row r="385" spans="6:42" x14ac:dyDescent="0.2">
      <c r="F385" s="2"/>
      <c r="L385" s="42"/>
      <c r="R385" s="42"/>
      <c r="AD385" s="42"/>
      <c r="AE385" s="66"/>
      <c r="AF385" s="66"/>
      <c r="AH385" s="17"/>
      <c r="AM385" s="17"/>
      <c r="AN385" s="2"/>
      <c r="AO385" s="2"/>
      <c r="AP385" s="2"/>
    </row>
    <row r="386" spans="6:42" x14ac:dyDescent="0.2">
      <c r="F386" s="2"/>
      <c r="L386" s="42"/>
      <c r="R386" s="42"/>
      <c r="AD386" s="42"/>
      <c r="AE386" s="66"/>
      <c r="AF386" s="66"/>
      <c r="AH386" s="17"/>
      <c r="AM386" s="17"/>
      <c r="AN386" s="2"/>
      <c r="AO386" s="2"/>
      <c r="AP386" s="2"/>
    </row>
    <row r="387" spans="6:42" x14ac:dyDescent="0.2">
      <c r="F387" s="2"/>
      <c r="L387" s="42"/>
      <c r="R387" s="42"/>
      <c r="AD387" s="42"/>
      <c r="AE387" s="66"/>
      <c r="AF387" s="66"/>
      <c r="AH387" s="17"/>
      <c r="AM387" s="17"/>
      <c r="AN387" s="2"/>
      <c r="AO387" s="2"/>
      <c r="AP387" s="2"/>
    </row>
    <row r="388" spans="6:42" x14ac:dyDescent="0.2">
      <c r="F388" s="2"/>
      <c r="L388" s="42"/>
      <c r="R388" s="42"/>
      <c r="AD388" s="42"/>
      <c r="AE388" s="66"/>
      <c r="AF388" s="66"/>
      <c r="AH388" s="17"/>
      <c r="AM388" s="17"/>
      <c r="AN388" s="2"/>
      <c r="AO388" s="2"/>
      <c r="AP388" s="2"/>
    </row>
    <row r="389" spans="6:42" x14ac:dyDescent="0.2">
      <c r="F389" s="2"/>
      <c r="L389" s="42"/>
      <c r="R389" s="42"/>
      <c r="AD389" s="42"/>
      <c r="AE389" s="66"/>
      <c r="AF389" s="66"/>
      <c r="AH389" s="17"/>
      <c r="AM389" s="17"/>
      <c r="AN389" s="2"/>
      <c r="AO389" s="2"/>
      <c r="AP389" s="2"/>
    </row>
    <row r="390" spans="6:42" x14ac:dyDescent="0.2">
      <c r="F390" s="2"/>
      <c r="L390" s="42"/>
      <c r="R390" s="42"/>
      <c r="AD390" s="42"/>
      <c r="AE390" s="66"/>
      <c r="AF390" s="66"/>
      <c r="AH390" s="17"/>
      <c r="AM390" s="17"/>
      <c r="AN390" s="2"/>
      <c r="AO390" s="2"/>
      <c r="AP390" s="2"/>
    </row>
    <row r="391" spans="6:42" x14ac:dyDescent="0.2">
      <c r="F391" s="2"/>
      <c r="L391" s="42"/>
      <c r="R391" s="42"/>
      <c r="AD391" s="42"/>
      <c r="AE391" s="66"/>
      <c r="AF391" s="66"/>
      <c r="AH391" s="17"/>
      <c r="AM391" s="17"/>
      <c r="AN391" s="2"/>
      <c r="AO391" s="2"/>
      <c r="AP391" s="2"/>
    </row>
    <row r="392" spans="6:42" x14ac:dyDescent="0.2">
      <c r="F392" s="2"/>
      <c r="L392" s="42"/>
      <c r="R392" s="42"/>
      <c r="AD392" s="42"/>
      <c r="AE392" s="66"/>
      <c r="AF392" s="66"/>
      <c r="AH392" s="17"/>
      <c r="AM392" s="17"/>
      <c r="AN392" s="2"/>
      <c r="AO392" s="2"/>
      <c r="AP392" s="2"/>
    </row>
    <row r="393" spans="6:42" x14ac:dyDescent="0.2">
      <c r="F393" s="2"/>
      <c r="L393" s="42"/>
      <c r="R393" s="42"/>
      <c r="AD393" s="42"/>
      <c r="AE393" s="66"/>
      <c r="AF393" s="66"/>
      <c r="AH393" s="17"/>
      <c r="AM393" s="17"/>
      <c r="AN393" s="2"/>
      <c r="AO393" s="2"/>
      <c r="AP393" s="2"/>
    </row>
    <row r="394" spans="6:42" x14ac:dyDescent="0.2">
      <c r="F394" s="2"/>
      <c r="L394" s="42"/>
      <c r="R394" s="42"/>
      <c r="AD394" s="42"/>
      <c r="AE394" s="66"/>
      <c r="AF394" s="66"/>
      <c r="AH394" s="17"/>
      <c r="AM394" s="17"/>
      <c r="AN394" s="2"/>
      <c r="AO394" s="2"/>
      <c r="AP394" s="2"/>
    </row>
    <row r="395" spans="6:42" x14ac:dyDescent="0.2">
      <c r="F395" s="2"/>
      <c r="L395" s="42"/>
      <c r="R395" s="42"/>
      <c r="AD395" s="42"/>
      <c r="AE395" s="66"/>
      <c r="AF395" s="66"/>
      <c r="AH395" s="17"/>
      <c r="AM395" s="17"/>
      <c r="AN395" s="2"/>
      <c r="AO395" s="2"/>
      <c r="AP395" s="2"/>
    </row>
    <row r="396" spans="6:42" x14ac:dyDescent="0.2">
      <c r="F396" s="2"/>
      <c r="L396" s="42"/>
      <c r="R396" s="42"/>
      <c r="AD396" s="42"/>
      <c r="AE396" s="66"/>
      <c r="AF396" s="66"/>
      <c r="AH396" s="17"/>
      <c r="AM396" s="17"/>
      <c r="AN396" s="2"/>
      <c r="AO396" s="2"/>
      <c r="AP396" s="2"/>
    </row>
    <row r="397" spans="6:42" x14ac:dyDescent="0.2">
      <c r="F397" s="2"/>
      <c r="L397" s="42"/>
      <c r="R397" s="42"/>
      <c r="AD397" s="42"/>
      <c r="AE397" s="66"/>
      <c r="AF397" s="66"/>
      <c r="AH397" s="17"/>
      <c r="AM397" s="17"/>
      <c r="AN397" s="2"/>
      <c r="AO397" s="2"/>
      <c r="AP397" s="2"/>
    </row>
    <row r="398" spans="6:42" x14ac:dyDescent="0.2">
      <c r="F398" s="2"/>
      <c r="L398" s="42"/>
      <c r="R398" s="42"/>
      <c r="AD398" s="42"/>
      <c r="AE398" s="66"/>
      <c r="AF398" s="66"/>
      <c r="AH398" s="17"/>
      <c r="AM398" s="17"/>
      <c r="AN398" s="2"/>
      <c r="AO398" s="2"/>
      <c r="AP398" s="2"/>
    </row>
    <row r="399" spans="6:42" x14ac:dyDescent="0.2">
      <c r="F399" s="2"/>
      <c r="L399" s="42"/>
      <c r="R399" s="42"/>
      <c r="AD399" s="42"/>
      <c r="AE399" s="66"/>
      <c r="AF399" s="66"/>
      <c r="AH399" s="17"/>
      <c r="AM399" s="17"/>
      <c r="AN399" s="2"/>
      <c r="AO399" s="2"/>
      <c r="AP399" s="2"/>
    </row>
    <row r="400" spans="6:42" x14ac:dyDescent="0.2">
      <c r="F400" s="2"/>
      <c r="L400" s="42"/>
      <c r="R400" s="42"/>
      <c r="AD400" s="42"/>
      <c r="AE400" s="66"/>
      <c r="AF400" s="66"/>
      <c r="AH400" s="17"/>
      <c r="AM400" s="17"/>
      <c r="AN400" s="2"/>
      <c r="AO400" s="2"/>
      <c r="AP400" s="2"/>
    </row>
    <row r="401" spans="6:42" x14ac:dyDescent="0.2">
      <c r="F401" s="2"/>
      <c r="L401" s="42"/>
      <c r="R401" s="42"/>
      <c r="AD401" s="42"/>
      <c r="AE401" s="66"/>
      <c r="AF401" s="66"/>
      <c r="AH401" s="17"/>
      <c r="AM401" s="17"/>
      <c r="AN401" s="2"/>
      <c r="AO401" s="2"/>
      <c r="AP401" s="2"/>
    </row>
    <row r="402" spans="6:42" x14ac:dyDescent="0.2">
      <c r="F402" s="2"/>
      <c r="L402" s="42"/>
      <c r="R402" s="42"/>
      <c r="AD402" s="42"/>
      <c r="AE402" s="66"/>
      <c r="AF402" s="66"/>
      <c r="AH402" s="17"/>
      <c r="AM402" s="17"/>
      <c r="AN402" s="2"/>
      <c r="AO402" s="2"/>
      <c r="AP402" s="2"/>
    </row>
    <row r="403" spans="6:42" x14ac:dyDescent="0.2">
      <c r="F403" s="2"/>
      <c r="L403" s="42"/>
      <c r="R403" s="42"/>
      <c r="AD403" s="42"/>
      <c r="AE403" s="66"/>
      <c r="AF403" s="66"/>
      <c r="AH403" s="17"/>
      <c r="AM403" s="17"/>
      <c r="AN403" s="2"/>
      <c r="AO403" s="2"/>
      <c r="AP403" s="2"/>
    </row>
    <row r="404" spans="6:42" x14ac:dyDescent="0.2">
      <c r="F404" s="2"/>
      <c r="L404" s="42"/>
      <c r="R404" s="42"/>
      <c r="AD404" s="42"/>
      <c r="AE404" s="66"/>
      <c r="AF404" s="66"/>
      <c r="AH404" s="17"/>
      <c r="AM404" s="17"/>
      <c r="AN404" s="2"/>
      <c r="AO404" s="2"/>
      <c r="AP404" s="2"/>
    </row>
    <row r="405" spans="6:42" x14ac:dyDescent="0.2">
      <c r="F405" s="2"/>
      <c r="L405" s="42"/>
      <c r="R405" s="42"/>
      <c r="AD405" s="42"/>
      <c r="AE405" s="66"/>
      <c r="AF405" s="66"/>
      <c r="AH405" s="17"/>
      <c r="AM405" s="17"/>
      <c r="AN405" s="2"/>
      <c r="AO405" s="2"/>
      <c r="AP405" s="2"/>
    </row>
    <row r="406" spans="6:42" x14ac:dyDescent="0.2">
      <c r="F406" s="2"/>
      <c r="L406" s="42"/>
      <c r="R406" s="42"/>
      <c r="AD406" s="42"/>
      <c r="AE406" s="66"/>
      <c r="AF406" s="66"/>
      <c r="AH406" s="17"/>
      <c r="AM406" s="17"/>
      <c r="AN406" s="2"/>
      <c r="AO406" s="2"/>
      <c r="AP406" s="2"/>
    </row>
    <row r="407" spans="6:42" x14ac:dyDescent="0.2">
      <c r="F407" s="2"/>
      <c r="L407" s="42"/>
      <c r="R407" s="42"/>
      <c r="AD407" s="42"/>
      <c r="AE407" s="66"/>
      <c r="AF407" s="66"/>
      <c r="AH407" s="17"/>
      <c r="AM407" s="17"/>
      <c r="AN407" s="2"/>
      <c r="AO407" s="2"/>
      <c r="AP407" s="2"/>
    </row>
    <row r="408" spans="6:42" x14ac:dyDescent="0.2">
      <c r="F408" s="2"/>
      <c r="L408" s="42"/>
      <c r="R408" s="42"/>
      <c r="AD408" s="42"/>
      <c r="AE408" s="66"/>
      <c r="AF408" s="66"/>
      <c r="AH408" s="17"/>
      <c r="AM408" s="17"/>
      <c r="AN408" s="2"/>
      <c r="AO408" s="2"/>
      <c r="AP408" s="2"/>
    </row>
    <row r="409" spans="6:42" x14ac:dyDescent="0.2">
      <c r="F409" s="2"/>
      <c r="L409" s="42"/>
      <c r="R409" s="42"/>
      <c r="AD409" s="42"/>
      <c r="AE409" s="66"/>
      <c r="AF409" s="66"/>
      <c r="AH409" s="17"/>
      <c r="AM409" s="17"/>
      <c r="AN409" s="2"/>
      <c r="AO409" s="2"/>
      <c r="AP409" s="2"/>
    </row>
    <row r="410" spans="6:42" x14ac:dyDescent="0.2">
      <c r="F410" s="2"/>
      <c r="L410" s="42"/>
      <c r="R410" s="42"/>
      <c r="AD410" s="42"/>
      <c r="AE410" s="66"/>
      <c r="AF410" s="66"/>
      <c r="AH410" s="17"/>
      <c r="AM410" s="17"/>
      <c r="AN410" s="2"/>
      <c r="AO410" s="2"/>
      <c r="AP410" s="2"/>
    </row>
    <row r="411" spans="6:42" x14ac:dyDescent="0.2">
      <c r="F411" s="2"/>
      <c r="L411" s="42"/>
      <c r="R411" s="42"/>
      <c r="AD411" s="42"/>
      <c r="AE411" s="66"/>
      <c r="AF411" s="66"/>
      <c r="AH411" s="17"/>
      <c r="AM411" s="17"/>
      <c r="AN411" s="2"/>
      <c r="AO411" s="2"/>
      <c r="AP411" s="2"/>
    </row>
    <row r="412" spans="6:42" x14ac:dyDescent="0.2">
      <c r="F412" s="2"/>
      <c r="L412" s="42"/>
      <c r="R412" s="42"/>
      <c r="AD412" s="42"/>
      <c r="AE412" s="66"/>
      <c r="AF412" s="66"/>
      <c r="AH412" s="17"/>
      <c r="AM412" s="17"/>
      <c r="AN412" s="2"/>
      <c r="AO412" s="2"/>
      <c r="AP412" s="2"/>
    </row>
    <row r="413" spans="6:42" x14ac:dyDescent="0.2">
      <c r="F413" s="2"/>
      <c r="L413" s="42"/>
      <c r="R413" s="42"/>
      <c r="AD413" s="42"/>
      <c r="AE413" s="66"/>
      <c r="AF413" s="66"/>
      <c r="AH413" s="17"/>
      <c r="AM413" s="17"/>
      <c r="AN413" s="2"/>
      <c r="AO413" s="2"/>
      <c r="AP413" s="2"/>
    </row>
    <row r="414" spans="6:42" x14ac:dyDescent="0.2">
      <c r="F414" s="2"/>
      <c r="L414" s="42"/>
      <c r="R414" s="42"/>
      <c r="AD414" s="42"/>
      <c r="AE414" s="66"/>
      <c r="AF414" s="66"/>
      <c r="AH414" s="17"/>
      <c r="AM414" s="17"/>
      <c r="AN414" s="2"/>
      <c r="AO414" s="2"/>
      <c r="AP414" s="2"/>
    </row>
    <row r="415" spans="6:42" x14ac:dyDescent="0.2">
      <c r="F415" s="2"/>
      <c r="L415" s="42"/>
      <c r="R415" s="42"/>
      <c r="AD415" s="42"/>
      <c r="AE415" s="66"/>
      <c r="AF415" s="66"/>
      <c r="AH415" s="17"/>
      <c r="AM415" s="17"/>
      <c r="AN415" s="2"/>
      <c r="AO415" s="2"/>
      <c r="AP415" s="2"/>
    </row>
    <row r="416" spans="6:42" x14ac:dyDescent="0.2">
      <c r="F416" s="2"/>
      <c r="L416" s="42"/>
      <c r="R416" s="42"/>
      <c r="AD416" s="42"/>
      <c r="AE416" s="66"/>
      <c r="AF416" s="66"/>
      <c r="AH416" s="17"/>
      <c r="AM416" s="17"/>
      <c r="AN416" s="2"/>
      <c r="AO416" s="2"/>
      <c r="AP416" s="2"/>
    </row>
    <row r="417" spans="6:42" x14ac:dyDescent="0.2">
      <c r="F417" s="2"/>
      <c r="L417" s="42"/>
      <c r="R417" s="42"/>
      <c r="AD417" s="42"/>
      <c r="AE417" s="66"/>
      <c r="AF417" s="66"/>
      <c r="AH417" s="17"/>
      <c r="AM417" s="17"/>
      <c r="AN417" s="2"/>
      <c r="AO417" s="2"/>
      <c r="AP417" s="2"/>
    </row>
    <row r="418" spans="6:42" x14ac:dyDescent="0.2">
      <c r="F418" s="2"/>
      <c r="L418" s="42"/>
      <c r="R418" s="42"/>
      <c r="AD418" s="42"/>
      <c r="AE418" s="66"/>
      <c r="AF418" s="66"/>
      <c r="AH418" s="17"/>
      <c r="AM418" s="17"/>
      <c r="AN418" s="2"/>
      <c r="AO418" s="2"/>
      <c r="AP418" s="2"/>
    </row>
    <row r="419" spans="6:42" x14ac:dyDescent="0.2">
      <c r="F419" s="2"/>
      <c r="L419" s="42"/>
      <c r="R419" s="42"/>
      <c r="AD419" s="42"/>
      <c r="AE419" s="66"/>
      <c r="AF419" s="66"/>
      <c r="AH419" s="17"/>
      <c r="AM419" s="17"/>
      <c r="AN419" s="2"/>
      <c r="AO419" s="2"/>
      <c r="AP419" s="2"/>
    </row>
    <row r="420" spans="6:42" x14ac:dyDescent="0.2">
      <c r="F420" s="2"/>
      <c r="L420" s="42"/>
      <c r="R420" s="42"/>
      <c r="AD420" s="42"/>
      <c r="AE420" s="66"/>
      <c r="AF420" s="66"/>
      <c r="AH420" s="17"/>
      <c r="AM420" s="17"/>
      <c r="AN420" s="2"/>
      <c r="AO420" s="2"/>
      <c r="AP420" s="2"/>
    </row>
    <row r="421" spans="6:42" x14ac:dyDescent="0.2">
      <c r="F421" s="2"/>
      <c r="L421" s="42"/>
      <c r="R421" s="42"/>
      <c r="AD421" s="42"/>
      <c r="AE421" s="66"/>
      <c r="AF421" s="66"/>
      <c r="AH421" s="17"/>
      <c r="AM421" s="17"/>
      <c r="AN421" s="2"/>
      <c r="AO421" s="2"/>
      <c r="AP421" s="2"/>
    </row>
    <row r="422" spans="6:42" x14ac:dyDescent="0.2">
      <c r="F422" s="2"/>
      <c r="L422" s="42"/>
      <c r="R422" s="42"/>
      <c r="AD422" s="42"/>
      <c r="AE422" s="66"/>
      <c r="AF422" s="66"/>
      <c r="AH422" s="17"/>
      <c r="AM422" s="17"/>
      <c r="AN422" s="2"/>
      <c r="AO422" s="2"/>
      <c r="AP422" s="2"/>
    </row>
    <row r="423" spans="6:42" x14ac:dyDescent="0.2">
      <c r="F423" s="2"/>
      <c r="L423" s="42"/>
      <c r="R423" s="42"/>
      <c r="AD423" s="42"/>
      <c r="AE423" s="66"/>
      <c r="AF423" s="66"/>
      <c r="AH423" s="17"/>
      <c r="AM423" s="17"/>
      <c r="AN423" s="2"/>
      <c r="AO423" s="2"/>
      <c r="AP423" s="2"/>
    </row>
    <row r="424" spans="6:42" x14ac:dyDescent="0.2">
      <c r="F424" s="2"/>
      <c r="L424" s="42"/>
      <c r="R424" s="42"/>
      <c r="AD424" s="42"/>
      <c r="AE424" s="66"/>
      <c r="AF424" s="66"/>
      <c r="AH424" s="17"/>
      <c r="AM424" s="17"/>
      <c r="AN424" s="2"/>
      <c r="AO424" s="2"/>
      <c r="AP424" s="2"/>
    </row>
    <row r="425" spans="6:42" x14ac:dyDescent="0.2">
      <c r="F425" s="2"/>
      <c r="L425" s="42"/>
      <c r="R425" s="42"/>
      <c r="AD425" s="42"/>
      <c r="AE425" s="66"/>
      <c r="AF425" s="66"/>
      <c r="AH425" s="17"/>
      <c r="AM425" s="17"/>
      <c r="AN425" s="2"/>
      <c r="AO425" s="2"/>
      <c r="AP425" s="2"/>
    </row>
    <row r="426" spans="6:42" x14ac:dyDescent="0.2">
      <c r="F426" s="2"/>
      <c r="L426" s="42"/>
      <c r="R426" s="42"/>
      <c r="AD426" s="42"/>
      <c r="AE426" s="66"/>
      <c r="AF426" s="66"/>
      <c r="AH426" s="17"/>
      <c r="AM426" s="17"/>
      <c r="AN426" s="2"/>
      <c r="AO426" s="2"/>
      <c r="AP426" s="2"/>
    </row>
    <row r="427" spans="6:42" x14ac:dyDescent="0.2">
      <c r="F427" s="2"/>
      <c r="L427" s="42"/>
      <c r="R427" s="42"/>
      <c r="AD427" s="42"/>
      <c r="AE427" s="66"/>
      <c r="AF427" s="66"/>
      <c r="AH427" s="17"/>
      <c r="AM427" s="17"/>
      <c r="AN427" s="2"/>
      <c r="AO427" s="2"/>
      <c r="AP427" s="2"/>
    </row>
    <row r="428" spans="6:42" x14ac:dyDescent="0.2">
      <c r="F428" s="2"/>
      <c r="L428" s="42"/>
      <c r="R428" s="42"/>
      <c r="AD428" s="42"/>
      <c r="AE428" s="66"/>
      <c r="AF428" s="66"/>
      <c r="AH428" s="17"/>
      <c r="AM428" s="17"/>
      <c r="AN428" s="2"/>
      <c r="AO428" s="2"/>
      <c r="AP428" s="2"/>
    </row>
    <row r="429" spans="6:42" x14ac:dyDescent="0.2">
      <c r="F429" s="2"/>
      <c r="L429" s="42"/>
      <c r="R429" s="42"/>
      <c r="AD429" s="42"/>
      <c r="AE429" s="66"/>
      <c r="AF429" s="66"/>
      <c r="AH429" s="17"/>
      <c r="AM429" s="17"/>
      <c r="AN429" s="2"/>
      <c r="AO429" s="2"/>
      <c r="AP429" s="2"/>
    </row>
    <row r="430" spans="6:42" x14ac:dyDescent="0.2">
      <c r="F430" s="2"/>
      <c r="L430" s="42"/>
      <c r="R430" s="42"/>
      <c r="AD430" s="42"/>
      <c r="AE430" s="66"/>
      <c r="AF430" s="66"/>
      <c r="AH430" s="17"/>
      <c r="AM430" s="17"/>
      <c r="AN430" s="2"/>
      <c r="AO430" s="2"/>
      <c r="AP430" s="2"/>
    </row>
  </sheetData>
  <autoFilter ref="A1:AN31">
    <filterColumn colId="28" showButton="0"/>
    <filterColumn colId="29" showButton="0"/>
  </autoFilter>
  <mergeCells count="10">
    <mergeCell ref="AQ2:AR2"/>
    <mergeCell ref="A1:A2"/>
    <mergeCell ref="B1:B2"/>
    <mergeCell ref="C1:C2"/>
    <mergeCell ref="D1:D2"/>
    <mergeCell ref="G1:G2"/>
    <mergeCell ref="H1:H2"/>
    <mergeCell ref="AI2:AM2"/>
    <mergeCell ref="E1:E2"/>
    <mergeCell ref="F1:F2"/>
  </mergeCells>
  <dataValidations disablePrompts="1" count="1">
    <dataValidation type="list" allowBlank="1" showInputMessage="1" showErrorMessage="1" sqref="F5:F31">
      <formula1>"Ввод АТ (Тр),ЛЭП,Генератор,СКРМ"</formula1>
    </dataValidation>
  </dataValidations>
  <pageMargins left="0.19685039370078741" right="0.19685039370078741" top="0.19685039370078741" bottom="0.19685039370078741" header="0.51181102362204722" footer="0.51181102362204722"/>
  <pageSetup paperSize="9" orientation="portrait" horizontalDpi="429496729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N264"/>
  <sheetViews>
    <sheetView topLeftCell="D1" zoomScale="70" zoomScaleNormal="70" workbookViewId="0">
      <pane ySplit="3" topLeftCell="A4" activePane="bottomLeft" state="frozen"/>
      <selection pane="bottomLeft" activeCell="H55" sqref="H55"/>
    </sheetView>
  </sheetViews>
  <sheetFormatPr defaultRowHeight="12.75" x14ac:dyDescent="0.2"/>
  <cols>
    <col min="1" max="1" width="28.42578125" style="2" hidden="1" customWidth="1"/>
    <col min="2" max="2" width="11.5703125" hidden="1" customWidth="1"/>
    <col min="3" max="3" width="12.28515625" hidden="1" customWidth="1"/>
    <col min="4" max="4" width="26.28515625" customWidth="1"/>
    <col min="5" max="5" width="12.42578125" style="1" customWidth="1"/>
    <col min="6" max="6" width="22" customWidth="1"/>
    <col min="7" max="7" width="10" style="4" customWidth="1"/>
    <col min="8" max="8" width="19.7109375" style="4" customWidth="1"/>
    <col min="9" max="11" width="9" style="42" customWidth="1"/>
    <col min="12" max="12" width="9" style="57" customWidth="1"/>
    <col min="13" max="17" width="9" style="42" customWidth="1"/>
    <col min="18" max="18" width="9" style="57" customWidth="1"/>
    <col min="19" max="29" width="9" style="42" customWidth="1"/>
    <col min="30" max="30" width="9" style="57" customWidth="1"/>
    <col min="31" max="32" width="9.140625" style="43"/>
    <col min="33" max="33" width="9.140625" style="17"/>
    <col min="37" max="37" width="17.42578125" customWidth="1"/>
  </cols>
  <sheetData>
    <row r="1" spans="1:40" s="19" customFormat="1" ht="12.75" customHeight="1" x14ac:dyDescent="0.25">
      <c r="A1" s="79" t="s">
        <v>32</v>
      </c>
      <c r="B1" s="79" t="s">
        <v>33</v>
      </c>
      <c r="C1" s="79" t="s">
        <v>34</v>
      </c>
      <c r="D1" s="79" t="s">
        <v>0</v>
      </c>
      <c r="E1" s="76" t="s">
        <v>35</v>
      </c>
      <c r="F1" s="76" t="s">
        <v>36</v>
      </c>
      <c r="G1" s="74" t="s">
        <v>28</v>
      </c>
      <c r="H1" s="73" t="s">
        <v>1</v>
      </c>
      <c r="I1" s="33" t="s">
        <v>42</v>
      </c>
      <c r="J1" s="33"/>
      <c r="K1" s="33"/>
      <c r="L1" s="63"/>
      <c r="M1" s="33"/>
      <c r="N1" s="33"/>
      <c r="O1" s="33"/>
      <c r="P1" s="33"/>
      <c r="Q1" s="33"/>
      <c r="R1" s="63"/>
      <c r="S1" s="33"/>
      <c r="T1" s="33"/>
      <c r="U1" s="33"/>
      <c r="V1" s="33"/>
      <c r="W1" s="33"/>
      <c r="X1" s="33"/>
      <c r="Y1" s="33"/>
      <c r="Z1" s="33"/>
      <c r="AA1" s="40"/>
      <c r="AB1" s="34"/>
      <c r="AC1" s="78"/>
      <c r="AD1" s="78"/>
      <c r="AE1" s="78"/>
      <c r="AF1" s="44"/>
      <c r="AG1" s="21"/>
    </row>
    <row r="2" spans="1:40" s="19" customFormat="1" ht="28.5" customHeight="1" x14ac:dyDescent="0.3">
      <c r="A2" s="79"/>
      <c r="B2" s="79"/>
      <c r="C2" s="79"/>
      <c r="D2" s="79"/>
      <c r="E2" s="76"/>
      <c r="F2" s="76"/>
      <c r="G2" s="74"/>
      <c r="H2" s="73"/>
      <c r="I2" s="23">
        <v>1</v>
      </c>
      <c r="J2" s="23">
        <v>2</v>
      </c>
      <c r="K2" s="23">
        <v>3</v>
      </c>
      <c r="L2" s="64">
        <v>4</v>
      </c>
      <c r="M2" s="23">
        <v>5</v>
      </c>
      <c r="N2" s="23">
        <v>6</v>
      </c>
      <c r="O2" s="23">
        <v>7</v>
      </c>
      <c r="P2" s="23">
        <v>8</v>
      </c>
      <c r="Q2" s="23">
        <v>9</v>
      </c>
      <c r="R2" s="64">
        <v>10</v>
      </c>
      <c r="S2" s="23">
        <v>11</v>
      </c>
      <c r="T2" s="23">
        <v>12</v>
      </c>
      <c r="U2" s="23">
        <v>13</v>
      </c>
      <c r="V2" s="23">
        <v>14</v>
      </c>
      <c r="W2" s="23">
        <v>15</v>
      </c>
      <c r="X2" s="23">
        <v>16</v>
      </c>
      <c r="Y2" s="23">
        <v>17</v>
      </c>
      <c r="Z2" s="23">
        <v>18</v>
      </c>
      <c r="AA2" s="23">
        <v>19</v>
      </c>
      <c r="AB2" s="23">
        <v>20</v>
      </c>
      <c r="AC2" s="23">
        <v>21</v>
      </c>
      <c r="AD2" s="64">
        <v>22</v>
      </c>
      <c r="AE2" s="23">
        <v>23</v>
      </c>
      <c r="AF2" s="23">
        <v>24</v>
      </c>
      <c r="AG2" s="21"/>
      <c r="AI2" s="70" t="s">
        <v>43</v>
      </c>
      <c r="AJ2" s="70"/>
      <c r="AK2" s="71"/>
      <c r="AL2" s="71"/>
      <c r="AM2" s="77">
        <v>43999</v>
      </c>
      <c r="AN2" s="77"/>
    </row>
    <row r="3" spans="1:40" s="19" customFormat="1" ht="15" x14ac:dyDescent="0.2">
      <c r="A3" s="24"/>
      <c r="B3" s="24"/>
      <c r="C3" s="24"/>
      <c r="D3" s="24"/>
      <c r="E3" s="37"/>
      <c r="F3" s="37"/>
      <c r="G3" s="37"/>
      <c r="H3" s="37"/>
      <c r="I3" s="25">
        <v>1</v>
      </c>
      <c r="J3" s="25">
        <v>2</v>
      </c>
      <c r="K3" s="25">
        <v>3</v>
      </c>
      <c r="L3" s="65">
        <v>4</v>
      </c>
      <c r="M3" s="25">
        <v>5</v>
      </c>
      <c r="N3" s="25">
        <v>6</v>
      </c>
      <c r="O3" s="25">
        <v>7</v>
      </c>
      <c r="P3" s="25">
        <v>8</v>
      </c>
      <c r="Q3" s="25">
        <v>9</v>
      </c>
      <c r="R3" s="65">
        <v>10</v>
      </c>
      <c r="S3" s="25">
        <v>11</v>
      </c>
      <c r="T3" s="25">
        <v>12</v>
      </c>
      <c r="U3" s="25">
        <v>13</v>
      </c>
      <c r="V3" s="25">
        <v>14</v>
      </c>
      <c r="W3" s="25">
        <v>15</v>
      </c>
      <c r="X3" s="25">
        <v>16</v>
      </c>
      <c r="Y3" s="25">
        <v>17</v>
      </c>
      <c r="Z3" s="25">
        <v>18</v>
      </c>
      <c r="AA3" s="25">
        <v>19</v>
      </c>
      <c r="AB3" s="25">
        <v>20</v>
      </c>
      <c r="AC3" s="25">
        <v>21</v>
      </c>
      <c r="AD3" s="65">
        <v>22</v>
      </c>
      <c r="AE3" s="25">
        <v>23</v>
      </c>
      <c r="AF3" s="25">
        <v>24</v>
      </c>
      <c r="AG3" s="21" t="s">
        <v>30</v>
      </c>
    </row>
    <row r="4" spans="1:40" s="2" customFormat="1" ht="14.25" x14ac:dyDescent="0.2">
      <c r="A4" s="14"/>
      <c r="B4" s="14"/>
      <c r="C4" s="14"/>
      <c r="D4" s="14"/>
      <c r="E4" s="15">
        <v>110</v>
      </c>
      <c r="F4" s="15"/>
      <c r="G4" s="16">
        <v>110</v>
      </c>
      <c r="H4" s="15"/>
      <c r="I4" s="41">
        <f>SUM(I5:I6)</f>
        <v>2.7720000000000002</v>
      </c>
      <c r="J4" s="41">
        <f t="shared" ref="J4:AF4" si="0">SUM(J5:J6)</f>
        <v>2.7439999999999998</v>
      </c>
      <c r="K4" s="41">
        <f t="shared" si="0"/>
        <v>2.6269999999999998</v>
      </c>
      <c r="L4" s="52">
        <f t="shared" si="0"/>
        <v>2.6749999999999998</v>
      </c>
      <c r="M4" s="41">
        <f t="shared" si="0"/>
        <v>2.6550000000000002</v>
      </c>
      <c r="N4" s="41">
        <f t="shared" si="0"/>
        <v>2.694</v>
      </c>
      <c r="O4" s="41">
        <f t="shared" si="0"/>
        <v>2.8579999999999997</v>
      </c>
      <c r="P4" s="41">
        <f t="shared" si="0"/>
        <v>3.5940000000000003</v>
      </c>
      <c r="Q4" s="41">
        <f t="shared" si="0"/>
        <v>4.33</v>
      </c>
      <c r="R4" s="52">
        <f t="shared" si="0"/>
        <v>4.67</v>
      </c>
      <c r="S4" s="41">
        <f t="shared" si="0"/>
        <v>5.22</v>
      </c>
      <c r="T4" s="41">
        <f t="shared" si="0"/>
        <v>5.1909999999999998</v>
      </c>
      <c r="U4" s="41">
        <f t="shared" si="0"/>
        <v>4.8449999999999998</v>
      </c>
      <c r="V4" s="41">
        <f t="shared" si="0"/>
        <v>4.6709999999999994</v>
      </c>
      <c r="W4" s="41">
        <f t="shared" si="0"/>
        <v>4.6350000000000007</v>
      </c>
      <c r="X4" s="41">
        <f t="shared" si="0"/>
        <v>4.4560000000000004</v>
      </c>
      <c r="Y4" s="41">
        <f t="shared" si="0"/>
        <v>4.3499999999999996</v>
      </c>
      <c r="Z4" s="41">
        <f t="shared" si="0"/>
        <v>4.1609999999999996</v>
      </c>
      <c r="AA4" s="41">
        <f t="shared" si="0"/>
        <v>4.1419999999999995</v>
      </c>
      <c r="AB4" s="41">
        <f t="shared" si="0"/>
        <v>4.0319999999999991</v>
      </c>
      <c r="AC4" s="41">
        <f t="shared" si="0"/>
        <v>3.4639999999999995</v>
      </c>
      <c r="AD4" s="52">
        <f t="shared" si="0"/>
        <v>3.3109999999999999</v>
      </c>
      <c r="AE4" s="41">
        <f t="shared" si="0"/>
        <v>3.282</v>
      </c>
      <c r="AF4" s="41">
        <f t="shared" si="0"/>
        <v>3.2750000000000004</v>
      </c>
      <c r="AG4" s="30">
        <f t="shared" ref="AG4:AG27" si="1">MAX(I4:AF4)</f>
        <v>5.22</v>
      </c>
    </row>
    <row r="5" spans="1:40" ht="14.25" x14ac:dyDescent="0.2">
      <c r="A5" s="12" t="s">
        <v>37</v>
      </c>
      <c r="B5" s="12" t="s">
        <v>38</v>
      </c>
      <c r="C5" s="12" t="s">
        <v>3</v>
      </c>
      <c r="D5" s="12" t="s">
        <v>17</v>
      </c>
      <c r="E5" s="10">
        <v>110</v>
      </c>
      <c r="F5" s="5" t="s">
        <v>39</v>
      </c>
      <c r="G5" s="10">
        <v>110</v>
      </c>
      <c r="H5" s="10" t="s">
        <v>2</v>
      </c>
      <c r="I5" s="32">
        <f t="shared" ref="I5:AF6" si="2">I7+I9</f>
        <v>1.26</v>
      </c>
      <c r="J5" s="32">
        <f t="shared" si="2"/>
        <v>1.2270000000000001</v>
      </c>
      <c r="K5" s="32">
        <f t="shared" si="2"/>
        <v>1.1120000000000001</v>
      </c>
      <c r="L5" s="51">
        <f t="shared" si="2"/>
        <v>1.1299999999999999</v>
      </c>
      <c r="M5" s="32">
        <f t="shared" si="2"/>
        <v>1.117</v>
      </c>
      <c r="N5" s="32">
        <f t="shared" si="2"/>
        <v>1.1320000000000001</v>
      </c>
      <c r="O5" s="32">
        <f t="shared" si="2"/>
        <v>1.2470000000000001</v>
      </c>
      <c r="P5" s="32">
        <f t="shared" si="2"/>
        <v>1.5980000000000001</v>
      </c>
      <c r="Q5" s="32">
        <f t="shared" si="2"/>
        <v>1.9220000000000002</v>
      </c>
      <c r="R5" s="51">
        <f t="shared" si="2"/>
        <v>2.0339999999999998</v>
      </c>
      <c r="S5" s="32">
        <f t="shared" si="2"/>
        <v>2.258</v>
      </c>
      <c r="T5" s="32">
        <f t="shared" si="2"/>
        <v>2.202</v>
      </c>
      <c r="U5" s="32">
        <f t="shared" si="2"/>
        <v>2.1079999999999997</v>
      </c>
      <c r="V5" s="32">
        <f t="shared" si="2"/>
        <v>2.0499999999999998</v>
      </c>
      <c r="W5" s="32">
        <f t="shared" si="2"/>
        <v>2.0250000000000004</v>
      </c>
      <c r="X5" s="32">
        <f t="shared" si="2"/>
        <v>1.917</v>
      </c>
      <c r="Y5" s="32">
        <f t="shared" si="2"/>
        <v>1.8839999999999999</v>
      </c>
      <c r="Z5" s="32">
        <f t="shared" si="2"/>
        <v>1.835</v>
      </c>
      <c r="AA5" s="32">
        <f t="shared" si="2"/>
        <v>1.839</v>
      </c>
      <c r="AB5" s="32">
        <f t="shared" si="2"/>
        <v>1.7899999999999998</v>
      </c>
      <c r="AC5" s="32">
        <f t="shared" si="2"/>
        <v>1.571</v>
      </c>
      <c r="AD5" s="51">
        <f t="shared" si="2"/>
        <v>1.4909999999999999</v>
      </c>
      <c r="AE5" s="32">
        <f t="shared" si="2"/>
        <v>1.4550000000000001</v>
      </c>
      <c r="AF5" s="32">
        <f t="shared" si="2"/>
        <v>1.44</v>
      </c>
      <c r="AG5" s="30">
        <f t="shared" si="1"/>
        <v>2.258</v>
      </c>
    </row>
    <row r="6" spans="1:40" ht="14.25" x14ac:dyDescent="0.2">
      <c r="A6" s="12" t="s">
        <v>37</v>
      </c>
      <c r="B6" s="12" t="s">
        <v>38</v>
      </c>
      <c r="C6" s="12" t="s">
        <v>3</v>
      </c>
      <c r="D6" s="12" t="s">
        <v>17</v>
      </c>
      <c r="E6" s="10">
        <v>110</v>
      </c>
      <c r="F6" s="5" t="s">
        <v>39</v>
      </c>
      <c r="G6" s="10">
        <v>110</v>
      </c>
      <c r="H6" s="10" t="s">
        <v>2</v>
      </c>
      <c r="I6" s="32">
        <f t="shared" si="2"/>
        <v>1.5120000000000002</v>
      </c>
      <c r="J6" s="32">
        <f t="shared" si="2"/>
        <v>1.5169999999999999</v>
      </c>
      <c r="K6" s="32">
        <f t="shared" si="2"/>
        <v>1.5149999999999999</v>
      </c>
      <c r="L6" s="51">
        <f t="shared" si="2"/>
        <v>1.5449999999999999</v>
      </c>
      <c r="M6" s="32">
        <f t="shared" si="2"/>
        <v>1.538</v>
      </c>
      <c r="N6" s="32">
        <f t="shared" si="2"/>
        <v>1.5620000000000001</v>
      </c>
      <c r="O6" s="32">
        <f t="shared" si="2"/>
        <v>1.6109999999999998</v>
      </c>
      <c r="P6" s="32">
        <f t="shared" si="2"/>
        <v>1.996</v>
      </c>
      <c r="Q6" s="32">
        <f t="shared" si="2"/>
        <v>2.4080000000000004</v>
      </c>
      <c r="R6" s="51">
        <f t="shared" si="2"/>
        <v>2.6360000000000006</v>
      </c>
      <c r="S6" s="32">
        <f t="shared" si="2"/>
        <v>2.9619999999999997</v>
      </c>
      <c r="T6" s="32">
        <f t="shared" si="2"/>
        <v>2.9889999999999999</v>
      </c>
      <c r="U6" s="32">
        <f t="shared" si="2"/>
        <v>2.7370000000000001</v>
      </c>
      <c r="V6" s="32">
        <f t="shared" si="2"/>
        <v>2.621</v>
      </c>
      <c r="W6" s="32">
        <f t="shared" si="2"/>
        <v>2.6100000000000003</v>
      </c>
      <c r="X6" s="32">
        <f t="shared" si="2"/>
        <v>2.5390000000000001</v>
      </c>
      <c r="Y6" s="32">
        <f t="shared" si="2"/>
        <v>2.4660000000000002</v>
      </c>
      <c r="Z6" s="32">
        <f t="shared" si="2"/>
        <v>2.3260000000000001</v>
      </c>
      <c r="AA6" s="32">
        <f t="shared" si="2"/>
        <v>2.3029999999999999</v>
      </c>
      <c r="AB6" s="32">
        <f t="shared" si="2"/>
        <v>2.2419999999999995</v>
      </c>
      <c r="AC6" s="32">
        <f t="shared" si="2"/>
        <v>1.8929999999999998</v>
      </c>
      <c r="AD6" s="51">
        <f t="shared" si="2"/>
        <v>1.8199999999999998</v>
      </c>
      <c r="AE6" s="32">
        <f t="shared" si="2"/>
        <v>1.827</v>
      </c>
      <c r="AF6" s="32">
        <f t="shared" si="2"/>
        <v>1.8350000000000002</v>
      </c>
      <c r="AG6" s="30">
        <f t="shared" si="1"/>
        <v>2.9889999999999999</v>
      </c>
    </row>
    <row r="7" spans="1:40" ht="14.25" x14ac:dyDescent="0.2">
      <c r="A7" s="12" t="s">
        <v>37</v>
      </c>
      <c r="B7" s="12" t="s">
        <v>38</v>
      </c>
      <c r="C7" s="12" t="s">
        <v>3</v>
      </c>
      <c r="D7" s="12" t="s">
        <v>17</v>
      </c>
      <c r="E7" s="6">
        <v>110</v>
      </c>
      <c r="F7" s="27" t="s">
        <v>39</v>
      </c>
      <c r="G7" s="6">
        <v>10</v>
      </c>
      <c r="H7" s="6" t="s">
        <v>2</v>
      </c>
      <c r="I7" s="13">
        <f t="shared" ref="I7:AF7" si="3">SUM(I11:I13)</f>
        <v>0.32200000000000001</v>
      </c>
      <c r="J7" s="13">
        <f t="shared" si="3"/>
        <v>0.318</v>
      </c>
      <c r="K7" s="13">
        <f t="shared" si="3"/>
        <v>0.25900000000000001</v>
      </c>
      <c r="L7" s="51">
        <f t="shared" si="3"/>
        <v>0.26900000000000002</v>
      </c>
      <c r="M7" s="13">
        <f t="shared" si="3"/>
        <v>0.26300000000000001</v>
      </c>
      <c r="N7" s="13">
        <f t="shared" si="3"/>
        <v>0.254</v>
      </c>
      <c r="O7" s="13">
        <f t="shared" si="3"/>
        <v>0.27400000000000002</v>
      </c>
      <c r="P7" s="13">
        <f t="shared" si="3"/>
        <v>0.40100000000000002</v>
      </c>
      <c r="Q7" s="13">
        <f t="shared" si="3"/>
        <v>0.505</v>
      </c>
      <c r="R7" s="51">
        <f t="shared" si="3"/>
        <v>0.58099999999999996</v>
      </c>
      <c r="S7" s="13">
        <f t="shared" si="3"/>
        <v>0.64500000000000002</v>
      </c>
      <c r="T7" s="13">
        <f t="shared" si="3"/>
        <v>0.64399999999999991</v>
      </c>
      <c r="U7" s="13">
        <f t="shared" si="3"/>
        <v>0.60299999999999998</v>
      </c>
      <c r="V7" s="13">
        <f t="shared" si="3"/>
        <v>0.59800000000000009</v>
      </c>
      <c r="W7" s="13">
        <f t="shared" si="3"/>
        <v>0.59099999999999997</v>
      </c>
      <c r="X7" s="13">
        <f t="shared" si="3"/>
        <v>0.58000000000000007</v>
      </c>
      <c r="Y7" s="13">
        <f t="shared" si="3"/>
        <v>0.56400000000000006</v>
      </c>
      <c r="Z7" s="13">
        <f t="shared" si="3"/>
        <v>0.55800000000000005</v>
      </c>
      <c r="AA7" s="13">
        <f t="shared" si="3"/>
        <v>0.54</v>
      </c>
      <c r="AB7" s="13">
        <f t="shared" si="3"/>
        <v>0.54299999999999993</v>
      </c>
      <c r="AC7" s="13">
        <f t="shared" si="3"/>
        <v>0.42499999999999999</v>
      </c>
      <c r="AD7" s="51">
        <f t="shared" si="3"/>
        <v>0.39599999999999996</v>
      </c>
      <c r="AE7" s="13">
        <f t="shared" si="3"/>
        <v>0.35799999999999998</v>
      </c>
      <c r="AF7" s="13">
        <f t="shared" si="3"/>
        <v>0.35299999999999998</v>
      </c>
      <c r="AG7" s="30">
        <f t="shared" si="1"/>
        <v>0.64500000000000002</v>
      </c>
    </row>
    <row r="8" spans="1:40" ht="14.25" x14ac:dyDescent="0.2">
      <c r="A8" s="12" t="s">
        <v>37</v>
      </c>
      <c r="B8" s="12" t="s">
        <v>38</v>
      </c>
      <c r="C8" s="12" t="s">
        <v>3</v>
      </c>
      <c r="D8" s="12" t="s">
        <v>17</v>
      </c>
      <c r="E8" s="6">
        <v>110</v>
      </c>
      <c r="F8" s="27" t="s">
        <v>39</v>
      </c>
      <c r="G8" s="6">
        <v>10</v>
      </c>
      <c r="H8" s="6" t="s">
        <v>2</v>
      </c>
      <c r="I8" s="13">
        <f t="shared" ref="I8:AF8" si="4">SUM(I14:I16)</f>
        <v>0.24500000000000002</v>
      </c>
      <c r="J8" s="13">
        <f t="shared" si="4"/>
        <v>0.24800000000000003</v>
      </c>
      <c r="K8" s="13">
        <f t="shared" si="4"/>
        <v>0.24600000000000002</v>
      </c>
      <c r="L8" s="51">
        <f t="shared" si="4"/>
        <v>0.25</v>
      </c>
      <c r="M8" s="13">
        <f t="shared" si="4"/>
        <v>0.23800000000000002</v>
      </c>
      <c r="N8" s="13">
        <f t="shared" si="4"/>
        <v>0.23800000000000002</v>
      </c>
      <c r="O8" s="13">
        <f t="shared" si="4"/>
        <v>0.24000000000000002</v>
      </c>
      <c r="P8" s="13">
        <f t="shared" si="4"/>
        <v>0.32199999999999995</v>
      </c>
      <c r="Q8" s="13">
        <f t="shared" si="4"/>
        <v>0.40100000000000002</v>
      </c>
      <c r="R8" s="51">
        <f t="shared" si="4"/>
        <v>0.44700000000000001</v>
      </c>
      <c r="S8" s="13">
        <f t="shared" si="4"/>
        <v>0.53800000000000003</v>
      </c>
      <c r="T8" s="13">
        <f t="shared" si="4"/>
        <v>0.54700000000000004</v>
      </c>
      <c r="U8" s="13">
        <f t="shared" si="4"/>
        <v>0.45900000000000002</v>
      </c>
      <c r="V8" s="13">
        <f t="shared" si="4"/>
        <v>0.43099999999999999</v>
      </c>
      <c r="W8" s="13">
        <f t="shared" si="4"/>
        <v>0.44400000000000001</v>
      </c>
      <c r="X8" s="13">
        <f t="shared" si="4"/>
        <v>0.45300000000000001</v>
      </c>
      <c r="Y8" s="13">
        <f t="shared" si="4"/>
        <v>0.46200000000000002</v>
      </c>
      <c r="Z8" s="13">
        <f t="shared" si="4"/>
        <v>0.432</v>
      </c>
      <c r="AA8" s="13">
        <f t="shared" si="4"/>
        <v>0.45299999999999996</v>
      </c>
      <c r="AB8" s="13">
        <f t="shared" si="4"/>
        <v>0.45099999999999996</v>
      </c>
      <c r="AC8" s="13">
        <f t="shared" si="4"/>
        <v>0.35100000000000003</v>
      </c>
      <c r="AD8" s="51">
        <f t="shared" si="4"/>
        <v>0.31900000000000001</v>
      </c>
      <c r="AE8" s="13">
        <f t="shared" si="4"/>
        <v>0.316</v>
      </c>
      <c r="AF8" s="13">
        <f t="shared" si="4"/>
        <v>0.33200000000000002</v>
      </c>
      <c r="AG8" s="30">
        <f t="shared" si="1"/>
        <v>0.54700000000000004</v>
      </c>
    </row>
    <row r="9" spans="1:40" ht="14.25" x14ac:dyDescent="0.2">
      <c r="A9" s="12" t="s">
        <v>37</v>
      </c>
      <c r="B9" s="12" t="s">
        <v>38</v>
      </c>
      <c r="C9" s="12" t="s">
        <v>3</v>
      </c>
      <c r="D9" s="12" t="s">
        <v>17</v>
      </c>
      <c r="E9" s="11">
        <v>110</v>
      </c>
      <c r="F9" s="28" t="s">
        <v>39</v>
      </c>
      <c r="G9" s="11">
        <v>6</v>
      </c>
      <c r="H9" s="11" t="s">
        <v>2</v>
      </c>
      <c r="I9" s="29">
        <f t="shared" ref="I9:AF9" si="5">SUM(I17:I22)</f>
        <v>0.93799999999999994</v>
      </c>
      <c r="J9" s="29">
        <f t="shared" si="5"/>
        <v>0.90900000000000003</v>
      </c>
      <c r="K9" s="29">
        <f t="shared" si="5"/>
        <v>0.85299999999999998</v>
      </c>
      <c r="L9" s="51">
        <f t="shared" si="5"/>
        <v>0.86099999999999999</v>
      </c>
      <c r="M9" s="29">
        <f t="shared" si="5"/>
        <v>0.85399999999999998</v>
      </c>
      <c r="N9" s="29">
        <f t="shared" si="5"/>
        <v>0.878</v>
      </c>
      <c r="O9" s="29">
        <f t="shared" si="5"/>
        <v>0.97300000000000009</v>
      </c>
      <c r="P9" s="29">
        <f t="shared" si="5"/>
        <v>1.1970000000000001</v>
      </c>
      <c r="Q9" s="29">
        <f t="shared" si="5"/>
        <v>1.417</v>
      </c>
      <c r="R9" s="51">
        <f t="shared" si="5"/>
        <v>1.4529999999999998</v>
      </c>
      <c r="S9" s="29">
        <f t="shared" si="5"/>
        <v>1.613</v>
      </c>
      <c r="T9" s="29">
        <f t="shared" si="5"/>
        <v>1.5579999999999998</v>
      </c>
      <c r="U9" s="29">
        <f t="shared" si="5"/>
        <v>1.5049999999999999</v>
      </c>
      <c r="V9" s="29">
        <f t="shared" si="5"/>
        <v>1.452</v>
      </c>
      <c r="W9" s="29">
        <f t="shared" si="5"/>
        <v>1.4340000000000002</v>
      </c>
      <c r="X9" s="29">
        <f t="shared" si="5"/>
        <v>1.337</v>
      </c>
      <c r="Y9" s="29">
        <f t="shared" si="5"/>
        <v>1.3199999999999998</v>
      </c>
      <c r="Z9" s="29">
        <f t="shared" si="5"/>
        <v>1.2769999999999999</v>
      </c>
      <c r="AA9" s="29">
        <f t="shared" si="5"/>
        <v>1.2989999999999999</v>
      </c>
      <c r="AB9" s="29">
        <f t="shared" si="5"/>
        <v>1.2469999999999999</v>
      </c>
      <c r="AC9" s="29">
        <f t="shared" si="5"/>
        <v>1.1459999999999999</v>
      </c>
      <c r="AD9" s="51">
        <f t="shared" si="5"/>
        <v>1.095</v>
      </c>
      <c r="AE9" s="29">
        <f t="shared" si="5"/>
        <v>1.097</v>
      </c>
      <c r="AF9" s="29">
        <f t="shared" si="5"/>
        <v>1.087</v>
      </c>
      <c r="AG9" s="30">
        <f t="shared" si="1"/>
        <v>1.613</v>
      </c>
    </row>
    <row r="10" spans="1:40" ht="14.25" x14ac:dyDescent="0.2">
      <c r="A10" s="12" t="s">
        <v>37</v>
      </c>
      <c r="B10" s="12" t="s">
        <v>38</v>
      </c>
      <c r="C10" s="12" t="s">
        <v>3</v>
      </c>
      <c r="D10" s="12" t="s">
        <v>17</v>
      </c>
      <c r="E10" s="11">
        <v>110</v>
      </c>
      <c r="F10" s="28" t="s">
        <v>39</v>
      </c>
      <c r="G10" s="11">
        <v>6</v>
      </c>
      <c r="H10" s="11" t="s">
        <v>2</v>
      </c>
      <c r="I10" s="29">
        <f t="shared" ref="I10:AF10" si="6">SUM(I23:I31)</f>
        <v>1.2670000000000001</v>
      </c>
      <c r="J10" s="29">
        <f t="shared" si="6"/>
        <v>1.2689999999999999</v>
      </c>
      <c r="K10" s="29">
        <f t="shared" si="6"/>
        <v>1.2689999999999999</v>
      </c>
      <c r="L10" s="51">
        <f t="shared" si="6"/>
        <v>1.2949999999999999</v>
      </c>
      <c r="M10" s="29">
        <f t="shared" si="6"/>
        <v>1.3</v>
      </c>
      <c r="N10" s="29">
        <f t="shared" si="6"/>
        <v>1.3240000000000001</v>
      </c>
      <c r="O10" s="29">
        <f t="shared" si="6"/>
        <v>1.3709999999999998</v>
      </c>
      <c r="P10" s="29">
        <f t="shared" si="6"/>
        <v>1.6739999999999999</v>
      </c>
      <c r="Q10" s="29">
        <f t="shared" si="6"/>
        <v>2.0070000000000001</v>
      </c>
      <c r="R10" s="51">
        <f t="shared" si="6"/>
        <v>2.1890000000000005</v>
      </c>
      <c r="S10" s="29">
        <f t="shared" si="6"/>
        <v>2.4239999999999999</v>
      </c>
      <c r="T10" s="29">
        <f t="shared" si="6"/>
        <v>2.4419999999999997</v>
      </c>
      <c r="U10" s="29">
        <f t="shared" si="6"/>
        <v>2.278</v>
      </c>
      <c r="V10" s="29">
        <f t="shared" si="6"/>
        <v>2.19</v>
      </c>
      <c r="W10" s="29">
        <f t="shared" si="6"/>
        <v>2.1660000000000004</v>
      </c>
      <c r="X10" s="29">
        <f t="shared" si="6"/>
        <v>2.0860000000000003</v>
      </c>
      <c r="Y10" s="29">
        <f t="shared" si="6"/>
        <v>2.004</v>
      </c>
      <c r="Z10" s="29">
        <f t="shared" si="6"/>
        <v>1.8939999999999999</v>
      </c>
      <c r="AA10" s="29">
        <f t="shared" si="6"/>
        <v>1.85</v>
      </c>
      <c r="AB10" s="29">
        <f t="shared" si="6"/>
        <v>1.7909999999999997</v>
      </c>
      <c r="AC10" s="29">
        <f t="shared" si="6"/>
        <v>1.5419999999999998</v>
      </c>
      <c r="AD10" s="51">
        <f t="shared" si="6"/>
        <v>1.5009999999999999</v>
      </c>
      <c r="AE10" s="29">
        <f t="shared" si="6"/>
        <v>1.5109999999999999</v>
      </c>
      <c r="AF10" s="29">
        <f t="shared" si="6"/>
        <v>1.5030000000000001</v>
      </c>
      <c r="AG10" s="30">
        <f t="shared" si="1"/>
        <v>2.4419999999999997</v>
      </c>
    </row>
    <row r="11" spans="1:40" s="3" customFormat="1" ht="14.25" x14ac:dyDescent="0.2">
      <c r="A11" s="12" t="s">
        <v>37</v>
      </c>
      <c r="B11" s="12" t="s">
        <v>38</v>
      </c>
      <c r="C11" s="12" t="s">
        <v>3</v>
      </c>
      <c r="D11" s="12" t="s">
        <v>17</v>
      </c>
      <c r="E11" s="8">
        <v>110</v>
      </c>
      <c r="F11" s="8" t="s">
        <v>40</v>
      </c>
      <c r="G11" s="8">
        <v>10</v>
      </c>
      <c r="H11" s="8" t="s">
        <v>8</v>
      </c>
      <c r="I11" s="61">
        <v>-6.0000000000000001E-3</v>
      </c>
      <c r="J11" s="61">
        <v>-5.0000000000000001E-3</v>
      </c>
      <c r="K11" s="61">
        <v>-5.0000000000000001E-3</v>
      </c>
      <c r="L11" s="53">
        <v>-5.0000000000000001E-3</v>
      </c>
      <c r="M11" s="61">
        <v>-4.0000000000000001E-3</v>
      </c>
      <c r="N11" s="61">
        <v>-6.0000000000000001E-3</v>
      </c>
      <c r="O11" s="61">
        <v>-6.0000000000000001E-3</v>
      </c>
      <c r="P11" s="61">
        <v>7.0000000000000007E-2</v>
      </c>
      <c r="Q11" s="61">
        <v>0.13700000000000001</v>
      </c>
      <c r="R11" s="53">
        <v>0.188</v>
      </c>
      <c r="S11" s="61">
        <v>0.2</v>
      </c>
      <c r="T11" s="61">
        <v>0.192</v>
      </c>
      <c r="U11" s="61">
        <v>0.182</v>
      </c>
      <c r="V11" s="61">
        <v>0.188</v>
      </c>
      <c r="W11" s="61">
        <v>0.19</v>
      </c>
      <c r="X11" s="61">
        <v>0.17</v>
      </c>
      <c r="Y11" s="61">
        <v>0.13700000000000001</v>
      </c>
      <c r="Z11" s="61">
        <v>0.113</v>
      </c>
      <c r="AA11" s="61">
        <v>5.3999999999999999E-2</v>
      </c>
      <c r="AB11" s="61">
        <v>4.3999999999999997E-2</v>
      </c>
      <c r="AC11" s="61">
        <v>2.1000000000000001E-2</v>
      </c>
      <c r="AD11" s="53">
        <v>1.2E-2</v>
      </c>
      <c r="AE11" s="61">
        <v>-3.0000000000000001E-3</v>
      </c>
      <c r="AF11" s="61">
        <v>-5.0000000000000001E-3</v>
      </c>
      <c r="AG11" s="30">
        <f t="shared" si="1"/>
        <v>0.2</v>
      </c>
    </row>
    <row r="12" spans="1:40" ht="14.25" x14ac:dyDescent="0.2">
      <c r="A12" s="12" t="s">
        <v>37</v>
      </c>
      <c r="B12" s="12" t="s">
        <v>38</v>
      </c>
      <c r="C12" s="12" t="s">
        <v>3</v>
      </c>
      <c r="D12" s="12" t="s">
        <v>17</v>
      </c>
      <c r="E12" s="8">
        <v>110</v>
      </c>
      <c r="F12" s="8" t="s">
        <v>40</v>
      </c>
      <c r="G12" s="8">
        <v>10</v>
      </c>
      <c r="H12" s="8" t="s">
        <v>12</v>
      </c>
      <c r="I12" s="61">
        <v>4.9000000000000002E-2</v>
      </c>
      <c r="J12" s="61">
        <v>4.5999999999999999E-2</v>
      </c>
      <c r="K12" s="61">
        <v>1.2E-2</v>
      </c>
      <c r="L12" s="53">
        <v>1.7999999999999999E-2</v>
      </c>
      <c r="M12" s="61">
        <v>2.4E-2</v>
      </c>
      <c r="N12" s="61">
        <v>1.6E-2</v>
      </c>
      <c r="O12" s="61">
        <v>2.8000000000000001E-2</v>
      </c>
      <c r="P12" s="61">
        <v>6.3E-2</v>
      </c>
      <c r="Q12" s="61">
        <v>7.4999999999999997E-2</v>
      </c>
      <c r="R12" s="53">
        <v>8.2000000000000003E-2</v>
      </c>
      <c r="S12" s="61">
        <v>9.4E-2</v>
      </c>
      <c r="T12" s="61">
        <v>0.10299999999999999</v>
      </c>
      <c r="U12" s="61">
        <v>9.1999999999999998E-2</v>
      </c>
      <c r="V12" s="61">
        <v>9.6000000000000002E-2</v>
      </c>
      <c r="W12" s="61">
        <v>9.5000000000000001E-2</v>
      </c>
      <c r="X12" s="61">
        <v>9.7000000000000003E-2</v>
      </c>
      <c r="Y12" s="61">
        <v>0.10199999999999999</v>
      </c>
      <c r="Z12" s="61">
        <v>0.109</v>
      </c>
      <c r="AA12" s="61">
        <v>0.13400000000000001</v>
      </c>
      <c r="AB12" s="61">
        <v>0.13300000000000001</v>
      </c>
      <c r="AC12" s="61">
        <v>9.9000000000000005E-2</v>
      </c>
      <c r="AD12" s="53">
        <v>8.5999999999999993E-2</v>
      </c>
      <c r="AE12" s="61">
        <v>6.6000000000000003E-2</v>
      </c>
      <c r="AF12" s="61">
        <v>5.8999999999999997E-2</v>
      </c>
      <c r="AG12" s="30">
        <f t="shared" si="1"/>
        <v>0.13400000000000001</v>
      </c>
    </row>
    <row r="13" spans="1:40" s="3" customFormat="1" ht="14.25" x14ac:dyDescent="0.2">
      <c r="A13" s="12" t="s">
        <v>37</v>
      </c>
      <c r="B13" s="12" t="s">
        <v>38</v>
      </c>
      <c r="C13" s="12" t="s">
        <v>3</v>
      </c>
      <c r="D13" s="12" t="s">
        <v>17</v>
      </c>
      <c r="E13" s="8">
        <v>110</v>
      </c>
      <c r="F13" s="8" t="s">
        <v>40</v>
      </c>
      <c r="G13" s="8">
        <v>10</v>
      </c>
      <c r="H13" s="8" t="s">
        <v>9</v>
      </c>
      <c r="I13" s="61">
        <v>0.27900000000000003</v>
      </c>
      <c r="J13" s="61">
        <v>0.27700000000000002</v>
      </c>
      <c r="K13" s="61">
        <v>0.252</v>
      </c>
      <c r="L13" s="53">
        <v>0.25600000000000001</v>
      </c>
      <c r="M13" s="61">
        <v>0.24299999999999999</v>
      </c>
      <c r="N13" s="61">
        <v>0.24399999999999999</v>
      </c>
      <c r="O13" s="61">
        <v>0.252</v>
      </c>
      <c r="P13" s="61">
        <v>0.26800000000000002</v>
      </c>
      <c r="Q13" s="61">
        <v>0.29299999999999998</v>
      </c>
      <c r="R13" s="53">
        <v>0.311</v>
      </c>
      <c r="S13" s="61">
        <v>0.35099999999999998</v>
      </c>
      <c r="T13" s="61">
        <v>0.34899999999999998</v>
      </c>
      <c r="U13" s="61">
        <v>0.32900000000000001</v>
      </c>
      <c r="V13" s="61">
        <v>0.314</v>
      </c>
      <c r="W13" s="61">
        <v>0.30599999999999999</v>
      </c>
      <c r="X13" s="61">
        <v>0.313</v>
      </c>
      <c r="Y13" s="61">
        <v>0.32500000000000001</v>
      </c>
      <c r="Z13" s="61">
        <v>0.33600000000000002</v>
      </c>
      <c r="AA13" s="61">
        <v>0.35199999999999998</v>
      </c>
      <c r="AB13" s="61">
        <v>0.36599999999999999</v>
      </c>
      <c r="AC13" s="61">
        <v>0.30499999999999999</v>
      </c>
      <c r="AD13" s="53">
        <v>0.29799999999999999</v>
      </c>
      <c r="AE13" s="61">
        <v>0.29499999999999998</v>
      </c>
      <c r="AF13" s="61">
        <v>0.29899999999999999</v>
      </c>
      <c r="AG13" s="30">
        <f t="shared" si="1"/>
        <v>0.36599999999999999</v>
      </c>
    </row>
    <row r="14" spans="1:40" s="3" customFormat="1" ht="14.25" x14ac:dyDescent="0.2">
      <c r="A14" s="12" t="s">
        <v>37</v>
      </c>
      <c r="B14" s="12" t="s">
        <v>38</v>
      </c>
      <c r="C14" s="12" t="s">
        <v>3</v>
      </c>
      <c r="D14" s="12" t="s">
        <v>17</v>
      </c>
      <c r="E14" s="9">
        <v>110</v>
      </c>
      <c r="F14" s="9" t="s">
        <v>40</v>
      </c>
      <c r="G14" s="9">
        <v>10</v>
      </c>
      <c r="H14" s="9" t="s">
        <v>4</v>
      </c>
      <c r="I14" s="61">
        <v>0</v>
      </c>
      <c r="J14" s="61">
        <v>0</v>
      </c>
      <c r="K14" s="61">
        <v>0</v>
      </c>
      <c r="L14" s="53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53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53">
        <v>0</v>
      </c>
      <c r="AE14" s="61">
        <v>0</v>
      </c>
      <c r="AF14" s="61">
        <v>0</v>
      </c>
      <c r="AG14" s="30">
        <f t="shared" si="1"/>
        <v>0</v>
      </c>
    </row>
    <row r="15" spans="1:40" s="3" customFormat="1" ht="14.25" x14ac:dyDescent="0.2">
      <c r="A15" s="12" t="s">
        <v>37</v>
      </c>
      <c r="B15" s="12" t="s">
        <v>38</v>
      </c>
      <c r="C15" s="12" t="s">
        <v>3</v>
      </c>
      <c r="D15" s="12" t="s">
        <v>17</v>
      </c>
      <c r="E15" s="9">
        <v>110</v>
      </c>
      <c r="F15" s="9" t="s">
        <v>40</v>
      </c>
      <c r="G15" s="9">
        <v>10</v>
      </c>
      <c r="H15" s="9" t="s">
        <v>14</v>
      </c>
      <c r="I15" s="61">
        <v>0.27100000000000002</v>
      </c>
      <c r="J15" s="61">
        <v>0.27600000000000002</v>
      </c>
      <c r="K15" s="61">
        <v>0.27600000000000002</v>
      </c>
      <c r="L15" s="53">
        <v>0.27800000000000002</v>
      </c>
      <c r="M15" s="61">
        <v>0.26900000000000002</v>
      </c>
      <c r="N15" s="61">
        <v>0.26900000000000002</v>
      </c>
      <c r="O15" s="61">
        <v>0.26800000000000002</v>
      </c>
      <c r="P15" s="61">
        <v>0.28499999999999998</v>
      </c>
      <c r="Q15" s="61">
        <v>0.32500000000000001</v>
      </c>
      <c r="R15" s="53">
        <v>0.36399999999999999</v>
      </c>
      <c r="S15" s="61">
        <v>0.44500000000000001</v>
      </c>
      <c r="T15" s="61">
        <v>0.439</v>
      </c>
      <c r="U15" s="61">
        <v>0.40600000000000003</v>
      </c>
      <c r="V15" s="61">
        <v>0.36399999999999999</v>
      </c>
      <c r="W15" s="61">
        <v>0.37</v>
      </c>
      <c r="X15" s="61">
        <v>0.371</v>
      </c>
      <c r="Y15" s="61">
        <v>0.38300000000000001</v>
      </c>
      <c r="Z15" s="61">
        <v>0.38200000000000001</v>
      </c>
      <c r="AA15" s="61">
        <v>0.41699999999999998</v>
      </c>
      <c r="AB15" s="61">
        <v>0.41599999999999998</v>
      </c>
      <c r="AC15" s="61">
        <v>0.32900000000000001</v>
      </c>
      <c r="AD15" s="53">
        <v>0.309</v>
      </c>
      <c r="AE15" s="61">
        <v>0.308</v>
      </c>
      <c r="AF15" s="61">
        <v>0.31900000000000001</v>
      </c>
      <c r="AG15" s="30">
        <f t="shared" si="1"/>
        <v>0.44500000000000001</v>
      </c>
    </row>
    <row r="16" spans="1:40" ht="14.25" x14ac:dyDescent="0.2">
      <c r="A16" s="12" t="s">
        <v>37</v>
      </c>
      <c r="B16" s="12" t="s">
        <v>38</v>
      </c>
      <c r="C16" s="12" t="s">
        <v>3</v>
      </c>
      <c r="D16" s="12" t="s">
        <v>17</v>
      </c>
      <c r="E16" s="9">
        <v>110</v>
      </c>
      <c r="F16" s="9" t="s">
        <v>40</v>
      </c>
      <c r="G16" s="9">
        <v>10</v>
      </c>
      <c r="H16" s="9" t="s">
        <v>15</v>
      </c>
      <c r="I16" s="61">
        <v>-2.5999999999999999E-2</v>
      </c>
      <c r="J16" s="61">
        <v>-2.8000000000000001E-2</v>
      </c>
      <c r="K16" s="61">
        <v>-0.03</v>
      </c>
      <c r="L16" s="53">
        <v>-2.8000000000000001E-2</v>
      </c>
      <c r="M16" s="61">
        <v>-3.1E-2</v>
      </c>
      <c r="N16" s="61">
        <v>-3.1E-2</v>
      </c>
      <c r="O16" s="61">
        <v>-2.8000000000000001E-2</v>
      </c>
      <c r="P16" s="61">
        <v>3.6999999999999998E-2</v>
      </c>
      <c r="Q16" s="61">
        <v>7.5999999999999998E-2</v>
      </c>
      <c r="R16" s="53">
        <v>8.3000000000000004E-2</v>
      </c>
      <c r="S16" s="61">
        <v>9.2999999999999999E-2</v>
      </c>
      <c r="T16" s="61">
        <v>0.108</v>
      </c>
      <c r="U16" s="61">
        <v>5.2999999999999999E-2</v>
      </c>
      <c r="V16" s="61">
        <v>6.7000000000000004E-2</v>
      </c>
      <c r="W16" s="61">
        <v>7.3999999999999996E-2</v>
      </c>
      <c r="X16" s="61">
        <v>8.2000000000000003E-2</v>
      </c>
      <c r="Y16" s="61">
        <v>7.9000000000000001E-2</v>
      </c>
      <c r="Z16" s="61">
        <v>0.05</v>
      </c>
      <c r="AA16" s="61">
        <v>3.5999999999999997E-2</v>
      </c>
      <c r="AB16" s="61">
        <v>3.5000000000000003E-2</v>
      </c>
      <c r="AC16" s="61">
        <v>2.1999999999999999E-2</v>
      </c>
      <c r="AD16" s="53">
        <v>0.01</v>
      </c>
      <c r="AE16" s="61">
        <v>8.0000000000000002E-3</v>
      </c>
      <c r="AF16" s="61">
        <v>1.2999999999999999E-2</v>
      </c>
      <c r="AG16" s="30">
        <f t="shared" si="1"/>
        <v>0.108</v>
      </c>
    </row>
    <row r="17" spans="1:33" ht="14.25" x14ac:dyDescent="0.2">
      <c r="A17" s="12" t="s">
        <v>37</v>
      </c>
      <c r="B17" s="12" t="s">
        <v>38</v>
      </c>
      <c r="C17" s="12" t="s">
        <v>3</v>
      </c>
      <c r="D17" s="12" t="s">
        <v>17</v>
      </c>
      <c r="E17" s="8">
        <v>110</v>
      </c>
      <c r="F17" s="8" t="s">
        <v>40</v>
      </c>
      <c r="G17" s="8">
        <v>6</v>
      </c>
      <c r="H17" s="8" t="s">
        <v>23</v>
      </c>
      <c r="I17" s="61">
        <v>0.41</v>
      </c>
      <c r="J17" s="61">
        <v>0.40100000000000002</v>
      </c>
      <c r="K17" s="61">
        <v>0.36799999999999999</v>
      </c>
      <c r="L17" s="53">
        <v>0.37</v>
      </c>
      <c r="M17" s="61">
        <v>0.372</v>
      </c>
      <c r="N17" s="61">
        <v>0.36899999999999999</v>
      </c>
      <c r="O17" s="61">
        <v>0.38700000000000001</v>
      </c>
      <c r="P17" s="61">
        <v>0.41399999999999998</v>
      </c>
      <c r="Q17" s="61">
        <v>0.44900000000000001</v>
      </c>
      <c r="R17" s="53">
        <v>0.47099999999999997</v>
      </c>
      <c r="S17" s="61">
        <v>0.505</v>
      </c>
      <c r="T17" s="61">
        <v>0.498</v>
      </c>
      <c r="U17" s="61">
        <v>0.48099999999999998</v>
      </c>
      <c r="V17" s="61">
        <v>0.46200000000000002</v>
      </c>
      <c r="W17" s="61">
        <v>0.47</v>
      </c>
      <c r="X17" s="61">
        <v>0.47</v>
      </c>
      <c r="Y17" s="61">
        <v>0.48899999999999999</v>
      </c>
      <c r="Z17" s="61">
        <v>0.5</v>
      </c>
      <c r="AA17" s="61">
        <v>0.52</v>
      </c>
      <c r="AB17" s="61">
        <v>0.51900000000000002</v>
      </c>
      <c r="AC17" s="61">
        <v>0.48099999999999998</v>
      </c>
      <c r="AD17" s="53">
        <v>0.45300000000000001</v>
      </c>
      <c r="AE17" s="61">
        <v>0.44</v>
      </c>
      <c r="AF17" s="61">
        <v>0.434</v>
      </c>
      <c r="AG17" s="30">
        <f t="shared" si="1"/>
        <v>0.52</v>
      </c>
    </row>
    <row r="18" spans="1:33" s="3" customFormat="1" ht="14.25" x14ac:dyDescent="0.2">
      <c r="A18" s="12" t="s">
        <v>37</v>
      </c>
      <c r="B18" s="12" t="s">
        <v>38</v>
      </c>
      <c r="C18" s="12" t="s">
        <v>3</v>
      </c>
      <c r="D18" s="12" t="s">
        <v>17</v>
      </c>
      <c r="E18" s="8">
        <v>110</v>
      </c>
      <c r="F18" s="8" t="s">
        <v>40</v>
      </c>
      <c r="G18" s="8">
        <v>6</v>
      </c>
      <c r="H18" s="8" t="s">
        <v>16</v>
      </c>
      <c r="I18" s="61">
        <v>0</v>
      </c>
      <c r="J18" s="61">
        <v>0</v>
      </c>
      <c r="K18" s="61">
        <v>0</v>
      </c>
      <c r="L18" s="53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53">
        <v>0</v>
      </c>
      <c r="S18" s="61">
        <v>0</v>
      </c>
      <c r="T18" s="61">
        <v>0</v>
      </c>
      <c r="U18" s="61">
        <v>0</v>
      </c>
      <c r="V18" s="61">
        <v>0</v>
      </c>
      <c r="W18" s="61">
        <v>0</v>
      </c>
      <c r="X18" s="61">
        <v>0</v>
      </c>
      <c r="Y18" s="61">
        <v>0</v>
      </c>
      <c r="Z18" s="61">
        <v>0</v>
      </c>
      <c r="AA18" s="61">
        <v>0</v>
      </c>
      <c r="AB18" s="61">
        <v>0</v>
      </c>
      <c r="AC18" s="61">
        <v>0</v>
      </c>
      <c r="AD18" s="53">
        <v>0</v>
      </c>
      <c r="AE18" s="61">
        <v>0</v>
      </c>
      <c r="AF18" s="61">
        <v>0</v>
      </c>
      <c r="AG18" s="30">
        <f t="shared" si="1"/>
        <v>0</v>
      </c>
    </row>
    <row r="19" spans="1:33" s="3" customFormat="1" ht="14.25" x14ac:dyDescent="0.2">
      <c r="A19" s="12" t="s">
        <v>37</v>
      </c>
      <c r="B19" s="12" t="s">
        <v>38</v>
      </c>
      <c r="C19" s="12" t="s">
        <v>3</v>
      </c>
      <c r="D19" s="12" t="s">
        <v>17</v>
      </c>
      <c r="E19" s="8">
        <v>110</v>
      </c>
      <c r="F19" s="8" t="s">
        <v>40</v>
      </c>
      <c r="G19" s="8">
        <v>6</v>
      </c>
      <c r="H19" s="8" t="s">
        <v>18</v>
      </c>
      <c r="I19" s="7"/>
      <c r="J19" s="7"/>
      <c r="K19" s="7"/>
      <c r="L19" s="51"/>
      <c r="M19" s="7"/>
      <c r="N19" s="7"/>
      <c r="O19" s="7"/>
      <c r="P19" s="7"/>
      <c r="Q19" s="7"/>
      <c r="R19" s="51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51"/>
      <c r="AE19" s="7"/>
      <c r="AF19" s="7"/>
      <c r="AG19" s="30">
        <f t="shared" si="1"/>
        <v>0</v>
      </c>
    </row>
    <row r="20" spans="1:33" ht="14.25" x14ac:dyDescent="0.2">
      <c r="A20" s="12" t="s">
        <v>37</v>
      </c>
      <c r="B20" s="12" t="s">
        <v>38</v>
      </c>
      <c r="C20" s="12" t="s">
        <v>3</v>
      </c>
      <c r="D20" s="12" t="s">
        <v>17</v>
      </c>
      <c r="E20" s="8">
        <v>110</v>
      </c>
      <c r="F20" s="8" t="s">
        <v>40</v>
      </c>
      <c r="G20" s="8">
        <v>6</v>
      </c>
      <c r="H20" s="8" t="s">
        <v>19</v>
      </c>
      <c r="I20" s="61">
        <v>0.113</v>
      </c>
      <c r="J20" s="61">
        <v>0.115</v>
      </c>
      <c r="K20" s="61">
        <v>0.111</v>
      </c>
      <c r="L20" s="53">
        <v>0.109</v>
      </c>
      <c r="M20" s="61">
        <v>0.10199999999999999</v>
      </c>
      <c r="N20" s="61">
        <v>0.104</v>
      </c>
      <c r="O20" s="61">
        <v>0.124</v>
      </c>
      <c r="P20" s="61">
        <v>0.14699999999999999</v>
      </c>
      <c r="Q20" s="61">
        <v>0.19400000000000001</v>
      </c>
      <c r="R20" s="53">
        <v>0.20699999999999999</v>
      </c>
      <c r="S20" s="61">
        <v>0.24</v>
      </c>
      <c r="T20" s="61">
        <v>0.246</v>
      </c>
      <c r="U20" s="61">
        <v>0.21099999999999999</v>
      </c>
      <c r="V20" s="61">
        <v>0.193</v>
      </c>
      <c r="W20" s="61">
        <v>0.183</v>
      </c>
      <c r="X20" s="61">
        <v>0.20599999999999999</v>
      </c>
      <c r="Y20" s="61">
        <v>0.23200000000000001</v>
      </c>
      <c r="Z20" s="61">
        <v>0.21199999999999999</v>
      </c>
      <c r="AA20" s="61">
        <v>0.20899999999999999</v>
      </c>
      <c r="AB20" s="61">
        <v>0.21199999999999999</v>
      </c>
      <c r="AC20" s="61">
        <v>0.18099999999999999</v>
      </c>
      <c r="AD20" s="53">
        <v>0.17299999999999999</v>
      </c>
      <c r="AE20" s="61">
        <v>0.16500000000000001</v>
      </c>
      <c r="AF20" s="61">
        <v>0.155</v>
      </c>
      <c r="AG20" s="30">
        <f t="shared" si="1"/>
        <v>0.246</v>
      </c>
    </row>
    <row r="21" spans="1:33" s="3" customFormat="1" ht="14.25" x14ac:dyDescent="0.2">
      <c r="A21" s="12" t="s">
        <v>37</v>
      </c>
      <c r="B21" s="12" t="s">
        <v>38</v>
      </c>
      <c r="C21" s="12" t="s">
        <v>3</v>
      </c>
      <c r="D21" s="12" t="s">
        <v>17</v>
      </c>
      <c r="E21" s="8">
        <v>110</v>
      </c>
      <c r="F21" s="8" t="s">
        <v>40</v>
      </c>
      <c r="G21" s="8">
        <v>6</v>
      </c>
      <c r="H21" s="8" t="s">
        <v>20</v>
      </c>
      <c r="I21" s="61">
        <v>0.41499999999999998</v>
      </c>
      <c r="J21" s="61">
        <v>0.39300000000000002</v>
      </c>
      <c r="K21" s="61">
        <v>0.374</v>
      </c>
      <c r="L21" s="53">
        <v>0.38200000000000001</v>
      </c>
      <c r="M21" s="61">
        <v>0.38</v>
      </c>
      <c r="N21" s="61">
        <v>0.40500000000000003</v>
      </c>
      <c r="O21" s="61">
        <v>0.46200000000000002</v>
      </c>
      <c r="P21" s="61">
        <v>0.63600000000000001</v>
      </c>
      <c r="Q21" s="61">
        <v>0.77400000000000002</v>
      </c>
      <c r="R21" s="53">
        <v>0.77500000000000002</v>
      </c>
      <c r="S21" s="61">
        <v>0.86799999999999999</v>
      </c>
      <c r="T21" s="61">
        <v>0.81399999999999995</v>
      </c>
      <c r="U21" s="61">
        <v>0.81299999999999994</v>
      </c>
      <c r="V21" s="61">
        <v>0.79700000000000004</v>
      </c>
      <c r="W21" s="61">
        <v>0.78100000000000003</v>
      </c>
      <c r="X21" s="61">
        <v>0.66100000000000003</v>
      </c>
      <c r="Y21" s="61">
        <v>0.59899999999999998</v>
      </c>
      <c r="Z21" s="61">
        <v>0.56499999999999995</v>
      </c>
      <c r="AA21" s="61">
        <v>0.56999999999999995</v>
      </c>
      <c r="AB21" s="61">
        <v>0.51600000000000001</v>
      </c>
      <c r="AC21" s="61">
        <v>0.48399999999999999</v>
      </c>
      <c r="AD21" s="53">
        <v>0.46899999999999997</v>
      </c>
      <c r="AE21" s="61">
        <v>0.49199999999999999</v>
      </c>
      <c r="AF21" s="61">
        <v>0.498</v>
      </c>
      <c r="AG21" s="30">
        <f t="shared" si="1"/>
        <v>0.86799999999999999</v>
      </c>
    </row>
    <row r="22" spans="1:33" s="3" customFormat="1" ht="14.25" x14ac:dyDescent="0.2">
      <c r="A22" s="12" t="s">
        <v>37</v>
      </c>
      <c r="B22" s="12" t="s">
        <v>38</v>
      </c>
      <c r="C22" s="12" t="s">
        <v>3</v>
      </c>
      <c r="D22" s="12" t="s">
        <v>17</v>
      </c>
      <c r="E22" s="8">
        <v>110</v>
      </c>
      <c r="F22" s="8" t="s">
        <v>40</v>
      </c>
      <c r="G22" s="8">
        <v>6</v>
      </c>
      <c r="H22" s="8" t="s">
        <v>21</v>
      </c>
      <c r="I22" s="61">
        <v>0</v>
      </c>
      <c r="J22" s="61">
        <v>0</v>
      </c>
      <c r="K22" s="61">
        <v>0</v>
      </c>
      <c r="L22" s="53">
        <v>0</v>
      </c>
      <c r="M22" s="61">
        <v>0</v>
      </c>
      <c r="N22" s="61">
        <v>0</v>
      </c>
      <c r="O22" s="61">
        <v>0</v>
      </c>
      <c r="P22" s="61">
        <v>0</v>
      </c>
      <c r="Q22" s="61">
        <v>0</v>
      </c>
      <c r="R22" s="53">
        <v>0</v>
      </c>
      <c r="S22" s="61">
        <v>0</v>
      </c>
      <c r="T22" s="61">
        <v>0</v>
      </c>
      <c r="U22" s="61">
        <v>0</v>
      </c>
      <c r="V22" s="61">
        <v>0</v>
      </c>
      <c r="W22" s="61">
        <v>0</v>
      </c>
      <c r="X22" s="61">
        <v>0</v>
      </c>
      <c r="Y22" s="61">
        <v>0</v>
      </c>
      <c r="Z22" s="61">
        <v>0</v>
      </c>
      <c r="AA22" s="61">
        <v>0</v>
      </c>
      <c r="AB22" s="61">
        <v>0</v>
      </c>
      <c r="AC22" s="61">
        <v>0</v>
      </c>
      <c r="AD22" s="53">
        <v>0</v>
      </c>
      <c r="AE22" s="61">
        <v>0</v>
      </c>
      <c r="AF22" s="61">
        <v>0</v>
      </c>
      <c r="AG22" s="30">
        <f t="shared" si="1"/>
        <v>0</v>
      </c>
    </row>
    <row r="23" spans="1:33" ht="14.25" x14ac:dyDescent="0.2">
      <c r="A23" s="12" t="s">
        <v>37</v>
      </c>
      <c r="B23" s="12" t="s">
        <v>38</v>
      </c>
      <c r="C23" s="12" t="s">
        <v>3</v>
      </c>
      <c r="D23" s="12" t="s">
        <v>17</v>
      </c>
      <c r="E23" s="9">
        <v>110</v>
      </c>
      <c r="F23" s="9" t="s">
        <v>40</v>
      </c>
      <c r="G23" s="9">
        <v>6</v>
      </c>
      <c r="H23" s="9" t="s">
        <v>4</v>
      </c>
      <c r="I23" s="61">
        <v>0.25700000000000001</v>
      </c>
      <c r="J23" s="61">
        <v>0.25700000000000001</v>
      </c>
      <c r="K23" s="61">
        <v>0.251</v>
      </c>
      <c r="L23" s="53">
        <v>0.26100000000000001</v>
      </c>
      <c r="M23" s="61">
        <v>0.26200000000000001</v>
      </c>
      <c r="N23" s="61">
        <v>0.26100000000000001</v>
      </c>
      <c r="O23" s="61">
        <v>0.26500000000000001</v>
      </c>
      <c r="P23" s="61">
        <v>0.28199999999999997</v>
      </c>
      <c r="Q23" s="61">
        <v>0.29299999999999998</v>
      </c>
      <c r="R23" s="53">
        <v>0.29699999999999999</v>
      </c>
      <c r="S23" s="61">
        <v>0.32800000000000001</v>
      </c>
      <c r="T23" s="61">
        <v>0.33500000000000002</v>
      </c>
      <c r="U23" s="61">
        <v>0.317</v>
      </c>
      <c r="V23" s="61">
        <v>0.307</v>
      </c>
      <c r="W23" s="61">
        <v>0.307</v>
      </c>
      <c r="X23" s="61">
        <v>0.311</v>
      </c>
      <c r="Y23" s="61">
        <v>0.33200000000000002</v>
      </c>
      <c r="Z23" s="61">
        <v>0.34599999999999997</v>
      </c>
      <c r="AA23" s="61">
        <v>0.35299999999999998</v>
      </c>
      <c r="AB23" s="61">
        <v>0.36499999999999999</v>
      </c>
      <c r="AC23" s="61">
        <v>0.33200000000000002</v>
      </c>
      <c r="AD23" s="53">
        <v>0.32</v>
      </c>
      <c r="AE23" s="61">
        <v>0.30199999999999999</v>
      </c>
      <c r="AF23" s="61">
        <v>0.30299999999999999</v>
      </c>
      <c r="AG23" s="30">
        <f t="shared" si="1"/>
        <v>0.36499999999999999</v>
      </c>
    </row>
    <row r="24" spans="1:33" ht="14.25" x14ac:dyDescent="0.2">
      <c r="A24" s="12" t="s">
        <v>37</v>
      </c>
      <c r="B24" s="12" t="s">
        <v>38</v>
      </c>
      <c r="C24" s="12" t="s">
        <v>3</v>
      </c>
      <c r="D24" s="12" t="s">
        <v>17</v>
      </c>
      <c r="E24" s="9">
        <v>110</v>
      </c>
      <c r="F24" s="9" t="s">
        <v>40</v>
      </c>
      <c r="G24" s="9">
        <v>6</v>
      </c>
      <c r="H24" s="9" t="s">
        <v>5</v>
      </c>
      <c r="I24" s="61">
        <v>0.19400000000000001</v>
      </c>
      <c r="J24" s="61">
        <v>0.193</v>
      </c>
      <c r="K24" s="61">
        <v>0.19600000000000001</v>
      </c>
      <c r="L24" s="53">
        <v>0.19700000000000001</v>
      </c>
      <c r="M24" s="61">
        <v>0.20200000000000001</v>
      </c>
      <c r="N24" s="61">
        <v>0.20699999999999999</v>
      </c>
      <c r="O24" s="61">
        <v>0.20699999999999999</v>
      </c>
      <c r="P24" s="61">
        <v>0.23499999999999999</v>
      </c>
      <c r="Q24" s="61">
        <v>0.28100000000000003</v>
      </c>
      <c r="R24" s="53">
        <v>0.318</v>
      </c>
      <c r="S24" s="61">
        <v>0.371</v>
      </c>
      <c r="T24" s="61">
        <v>0.39500000000000002</v>
      </c>
      <c r="U24" s="61">
        <v>0.379</v>
      </c>
      <c r="V24" s="61">
        <v>0.35399999999999998</v>
      </c>
      <c r="W24" s="61">
        <v>0.35399999999999998</v>
      </c>
      <c r="X24" s="61">
        <v>0.34799999999999998</v>
      </c>
      <c r="Y24" s="61">
        <v>0.34200000000000003</v>
      </c>
      <c r="Z24" s="61">
        <v>0.32800000000000001</v>
      </c>
      <c r="AA24" s="61">
        <v>0.32400000000000001</v>
      </c>
      <c r="AB24" s="61">
        <v>0.309</v>
      </c>
      <c r="AC24" s="61">
        <v>0.25700000000000001</v>
      </c>
      <c r="AD24" s="53">
        <v>0.23499999999999999</v>
      </c>
      <c r="AE24" s="61">
        <v>0.23100000000000001</v>
      </c>
      <c r="AF24" s="61">
        <v>0.23699999999999999</v>
      </c>
      <c r="AG24" s="30">
        <f t="shared" si="1"/>
        <v>0.39500000000000002</v>
      </c>
    </row>
    <row r="25" spans="1:33" ht="14.25" x14ac:dyDescent="0.2">
      <c r="A25" s="12" t="s">
        <v>37</v>
      </c>
      <c r="B25" s="12" t="s">
        <v>38</v>
      </c>
      <c r="C25" s="12" t="s">
        <v>3</v>
      </c>
      <c r="D25" s="12" t="s">
        <v>17</v>
      </c>
      <c r="E25" s="9">
        <v>110</v>
      </c>
      <c r="F25" s="9" t="s">
        <v>40</v>
      </c>
      <c r="G25" s="9">
        <v>6</v>
      </c>
      <c r="H25" s="9" t="s">
        <v>10</v>
      </c>
      <c r="I25" s="61">
        <v>0.27600000000000002</v>
      </c>
      <c r="J25" s="61">
        <v>0.28000000000000003</v>
      </c>
      <c r="K25" s="61">
        <v>0.27900000000000003</v>
      </c>
      <c r="L25" s="53">
        <v>0.28000000000000003</v>
      </c>
      <c r="M25" s="61">
        <v>0.28399999999999997</v>
      </c>
      <c r="N25" s="61">
        <v>0.28199999999999997</v>
      </c>
      <c r="O25" s="61">
        <v>0.28000000000000003</v>
      </c>
      <c r="P25" s="61">
        <v>0.32</v>
      </c>
      <c r="Q25" s="61">
        <v>0.35399999999999998</v>
      </c>
      <c r="R25" s="53">
        <v>0.38</v>
      </c>
      <c r="S25" s="61">
        <v>0.41699999999999998</v>
      </c>
      <c r="T25" s="61">
        <v>0.41799999999999998</v>
      </c>
      <c r="U25" s="61">
        <v>0.38400000000000001</v>
      </c>
      <c r="V25" s="61">
        <v>0.38900000000000001</v>
      </c>
      <c r="W25" s="61">
        <v>0.38700000000000001</v>
      </c>
      <c r="X25" s="61">
        <v>0.38500000000000001</v>
      </c>
      <c r="Y25" s="61">
        <v>0.39400000000000002</v>
      </c>
      <c r="Z25" s="61">
        <v>0.40300000000000002</v>
      </c>
      <c r="AA25" s="61">
        <v>0.39800000000000002</v>
      </c>
      <c r="AB25" s="61">
        <v>0.39200000000000002</v>
      </c>
      <c r="AC25" s="61">
        <v>0.34100000000000003</v>
      </c>
      <c r="AD25" s="53">
        <v>0.33900000000000002</v>
      </c>
      <c r="AE25" s="61">
        <v>0.32400000000000001</v>
      </c>
      <c r="AF25" s="61">
        <v>0.33600000000000002</v>
      </c>
      <c r="AG25" s="30">
        <f t="shared" si="1"/>
        <v>0.41799999999999998</v>
      </c>
    </row>
    <row r="26" spans="1:33" ht="14.25" x14ac:dyDescent="0.2">
      <c r="A26" s="12" t="s">
        <v>37</v>
      </c>
      <c r="B26" s="12" t="s">
        <v>38</v>
      </c>
      <c r="C26" s="12" t="s">
        <v>3</v>
      </c>
      <c r="D26" s="12" t="s">
        <v>17</v>
      </c>
      <c r="E26" s="9">
        <v>110</v>
      </c>
      <c r="F26" s="9" t="s">
        <v>40</v>
      </c>
      <c r="G26" s="9">
        <v>6</v>
      </c>
      <c r="H26" s="9" t="s">
        <v>6</v>
      </c>
      <c r="I26" s="61">
        <v>0.223</v>
      </c>
      <c r="J26" s="61">
        <v>0.22</v>
      </c>
      <c r="K26" s="61">
        <v>0.221</v>
      </c>
      <c r="L26" s="53">
        <v>0.22800000000000001</v>
      </c>
      <c r="M26" s="61">
        <v>0.216</v>
      </c>
      <c r="N26" s="61">
        <v>0.21299999999999999</v>
      </c>
      <c r="O26" s="61">
        <v>0.21099999999999999</v>
      </c>
      <c r="P26" s="61">
        <v>0.22</v>
      </c>
      <c r="Q26" s="61">
        <v>0.22900000000000001</v>
      </c>
      <c r="R26" s="53">
        <v>0.23799999999999999</v>
      </c>
      <c r="S26" s="61">
        <v>0.26400000000000001</v>
      </c>
      <c r="T26" s="61">
        <v>0.27</v>
      </c>
      <c r="U26" s="61">
        <v>0.252</v>
      </c>
      <c r="V26" s="61">
        <v>0.24099999999999999</v>
      </c>
      <c r="W26" s="61">
        <v>0.23899999999999999</v>
      </c>
      <c r="X26" s="61">
        <v>0.245</v>
      </c>
      <c r="Y26" s="61">
        <v>0.25800000000000001</v>
      </c>
      <c r="Z26" s="61">
        <v>0.26800000000000002</v>
      </c>
      <c r="AA26" s="61">
        <v>0.27200000000000002</v>
      </c>
      <c r="AB26" s="61">
        <v>0.27900000000000003</v>
      </c>
      <c r="AC26" s="61">
        <v>0.246</v>
      </c>
      <c r="AD26" s="53">
        <v>0.247</v>
      </c>
      <c r="AE26" s="61">
        <v>0.254</v>
      </c>
      <c r="AF26" s="61">
        <v>0.26100000000000001</v>
      </c>
      <c r="AG26" s="30">
        <f t="shared" si="1"/>
        <v>0.27900000000000003</v>
      </c>
    </row>
    <row r="27" spans="1:33" ht="14.25" x14ac:dyDescent="0.2">
      <c r="A27" s="12" t="s">
        <v>37</v>
      </c>
      <c r="B27" s="12" t="s">
        <v>38</v>
      </c>
      <c r="C27" s="12" t="s">
        <v>3</v>
      </c>
      <c r="D27" s="12" t="s">
        <v>17</v>
      </c>
      <c r="E27" s="9">
        <v>110</v>
      </c>
      <c r="F27" s="9" t="s">
        <v>40</v>
      </c>
      <c r="G27" s="9">
        <v>6</v>
      </c>
      <c r="H27" s="9" t="s">
        <v>22</v>
      </c>
      <c r="I27" s="7"/>
      <c r="J27" s="7"/>
      <c r="K27" s="7"/>
      <c r="L27" s="51"/>
      <c r="M27" s="7"/>
      <c r="N27" s="7"/>
      <c r="O27" s="7"/>
      <c r="P27" s="7"/>
      <c r="Q27" s="7"/>
      <c r="R27" s="51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51"/>
      <c r="AE27" s="7"/>
      <c r="AF27" s="7"/>
      <c r="AG27" s="30">
        <f t="shared" si="1"/>
        <v>0</v>
      </c>
    </row>
    <row r="28" spans="1:33" ht="14.25" x14ac:dyDescent="0.2">
      <c r="A28" s="12" t="s">
        <v>37</v>
      </c>
      <c r="B28" s="12" t="s">
        <v>38</v>
      </c>
      <c r="C28" s="12" t="s">
        <v>3</v>
      </c>
      <c r="D28" s="12" t="s">
        <v>17</v>
      </c>
      <c r="E28" s="9">
        <v>110</v>
      </c>
      <c r="F28" s="9" t="s">
        <v>40</v>
      </c>
      <c r="G28" s="9">
        <v>6</v>
      </c>
      <c r="H28" s="9" t="s">
        <v>7</v>
      </c>
      <c r="I28" s="61">
        <v>0</v>
      </c>
      <c r="J28" s="61">
        <v>0</v>
      </c>
      <c r="K28" s="61">
        <v>0</v>
      </c>
      <c r="L28" s="53">
        <v>0</v>
      </c>
      <c r="M28" s="61">
        <v>0</v>
      </c>
      <c r="N28" s="61">
        <v>0</v>
      </c>
      <c r="O28" s="61">
        <v>0</v>
      </c>
      <c r="P28" s="61">
        <v>0</v>
      </c>
      <c r="Q28" s="61">
        <v>0</v>
      </c>
      <c r="R28" s="53">
        <v>0</v>
      </c>
      <c r="S28" s="61">
        <v>0</v>
      </c>
      <c r="T28" s="61">
        <v>0</v>
      </c>
      <c r="U28" s="61">
        <v>0</v>
      </c>
      <c r="V28" s="61">
        <v>0</v>
      </c>
      <c r="W28" s="61">
        <v>0</v>
      </c>
      <c r="X28" s="61">
        <v>0</v>
      </c>
      <c r="Y28" s="61">
        <v>0</v>
      </c>
      <c r="Z28" s="61">
        <v>0</v>
      </c>
      <c r="AA28" s="61">
        <v>0</v>
      </c>
      <c r="AB28" s="61">
        <v>0</v>
      </c>
      <c r="AC28" s="61">
        <v>0</v>
      </c>
      <c r="AD28" s="53">
        <v>0</v>
      </c>
      <c r="AE28" s="61">
        <v>0</v>
      </c>
      <c r="AF28" s="61">
        <v>0</v>
      </c>
      <c r="AG28" s="30">
        <f t="shared" ref="AG28:AG31" si="7">MAX(I28:AF28)</f>
        <v>0</v>
      </c>
    </row>
    <row r="29" spans="1:33" ht="14.25" x14ac:dyDescent="0.2">
      <c r="A29" s="12" t="s">
        <v>37</v>
      </c>
      <c r="B29" s="12" t="s">
        <v>38</v>
      </c>
      <c r="C29" s="12" t="s">
        <v>3</v>
      </c>
      <c r="D29" s="12" t="s">
        <v>17</v>
      </c>
      <c r="E29" s="9">
        <v>110</v>
      </c>
      <c r="F29" s="9" t="s">
        <v>40</v>
      </c>
      <c r="G29" s="9">
        <v>6</v>
      </c>
      <c r="H29" s="9" t="s">
        <v>11</v>
      </c>
      <c r="I29" s="61">
        <v>0.23799999999999999</v>
      </c>
      <c r="J29" s="61">
        <v>0.24</v>
      </c>
      <c r="K29" s="61">
        <v>0.24299999999999999</v>
      </c>
      <c r="L29" s="53">
        <v>0.246</v>
      </c>
      <c r="M29" s="61">
        <v>0.253</v>
      </c>
      <c r="N29" s="61">
        <v>0.27400000000000002</v>
      </c>
      <c r="O29" s="61">
        <v>0.318</v>
      </c>
      <c r="P29" s="61">
        <v>0.503</v>
      </c>
      <c r="Q29" s="61">
        <v>0.72499999999999998</v>
      </c>
      <c r="R29" s="53">
        <v>0.83</v>
      </c>
      <c r="S29" s="61">
        <v>0.90500000000000003</v>
      </c>
      <c r="T29" s="61">
        <v>0.874</v>
      </c>
      <c r="U29" s="61">
        <v>0.80400000000000005</v>
      </c>
      <c r="V29" s="61">
        <v>0.76</v>
      </c>
      <c r="W29" s="61">
        <v>0.73699999999999999</v>
      </c>
      <c r="X29" s="61">
        <v>0.66</v>
      </c>
      <c r="Y29" s="61">
        <v>0.54</v>
      </c>
      <c r="Z29" s="61">
        <v>0.42299999999999999</v>
      </c>
      <c r="AA29" s="61">
        <v>0.375</v>
      </c>
      <c r="AB29" s="61">
        <v>0.32300000000000001</v>
      </c>
      <c r="AC29" s="61">
        <v>0.25800000000000001</v>
      </c>
      <c r="AD29" s="53">
        <v>0.252</v>
      </c>
      <c r="AE29" s="61">
        <v>0.29399999999999998</v>
      </c>
      <c r="AF29" s="61">
        <v>0.27800000000000002</v>
      </c>
      <c r="AG29" s="30">
        <f t="shared" si="7"/>
        <v>0.90500000000000003</v>
      </c>
    </row>
    <row r="30" spans="1:33" ht="14.25" x14ac:dyDescent="0.2">
      <c r="A30" s="12" t="s">
        <v>37</v>
      </c>
      <c r="B30" s="12" t="s">
        <v>38</v>
      </c>
      <c r="C30" s="12" t="s">
        <v>3</v>
      </c>
      <c r="D30" s="12" t="s">
        <v>17</v>
      </c>
      <c r="E30" s="9">
        <v>110</v>
      </c>
      <c r="F30" s="9" t="s">
        <v>40</v>
      </c>
      <c r="G30" s="9">
        <v>6</v>
      </c>
      <c r="H30" s="9" t="s">
        <v>8</v>
      </c>
      <c r="I30" s="61">
        <v>4.3999999999999997E-2</v>
      </c>
      <c r="J30" s="61">
        <v>4.3999999999999997E-2</v>
      </c>
      <c r="K30" s="61">
        <v>4.4999999999999998E-2</v>
      </c>
      <c r="L30" s="53">
        <v>4.7E-2</v>
      </c>
      <c r="M30" s="61">
        <v>4.8000000000000001E-2</v>
      </c>
      <c r="N30" s="61">
        <v>5.0999999999999997E-2</v>
      </c>
      <c r="O30" s="61">
        <v>5.2999999999999999E-2</v>
      </c>
      <c r="P30" s="61">
        <v>5.8999999999999997E-2</v>
      </c>
      <c r="Q30" s="61">
        <v>5.8000000000000003E-2</v>
      </c>
      <c r="R30" s="53">
        <v>5.5E-2</v>
      </c>
      <c r="S30" s="61">
        <v>5.8000000000000003E-2</v>
      </c>
      <c r="T30" s="61">
        <v>0.06</v>
      </c>
      <c r="U30" s="61">
        <v>5.6000000000000001E-2</v>
      </c>
      <c r="V30" s="61">
        <v>5.8000000000000003E-2</v>
      </c>
      <c r="W30" s="61">
        <v>5.8999999999999997E-2</v>
      </c>
      <c r="X30" s="61">
        <v>5.6000000000000001E-2</v>
      </c>
      <c r="Y30" s="61">
        <v>5.7000000000000002E-2</v>
      </c>
      <c r="Z30" s="61">
        <v>6.3E-2</v>
      </c>
      <c r="AA30" s="61">
        <v>6.0999999999999999E-2</v>
      </c>
      <c r="AB30" s="61">
        <v>5.8999999999999997E-2</v>
      </c>
      <c r="AC30" s="61">
        <v>5.2999999999999999E-2</v>
      </c>
      <c r="AD30" s="53">
        <v>5.2999999999999999E-2</v>
      </c>
      <c r="AE30" s="61">
        <v>5.2999999999999999E-2</v>
      </c>
      <c r="AF30" s="61">
        <v>0.05</v>
      </c>
      <c r="AG30" s="30">
        <f t="shared" si="7"/>
        <v>6.3E-2</v>
      </c>
    </row>
    <row r="31" spans="1:33" ht="14.25" x14ac:dyDescent="0.2">
      <c r="A31" s="12" t="s">
        <v>37</v>
      </c>
      <c r="B31" s="12" t="s">
        <v>38</v>
      </c>
      <c r="C31" s="12" t="s">
        <v>3</v>
      </c>
      <c r="D31" s="12" t="s">
        <v>17</v>
      </c>
      <c r="E31" s="9">
        <v>110</v>
      </c>
      <c r="F31" s="9" t="s">
        <v>40</v>
      </c>
      <c r="G31" s="9">
        <v>6</v>
      </c>
      <c r="H31" s="9" t="s">
        <v>13</v>
      </c>
      <c r="I31" s="61">
        <v>3.5000000000000003E-2</v>
      </c>
      <c r="J31" s="61">
        <v>3.5000000000000003E-2</v>
      </c>
      <c r="K31" s="61">
        <v>3.4000000000000002E-2</v>
      </c>
      <c r="L31" s="53">
        <v>3.5999999999999997E-2</v>
      </c>
      <c r="M31" s="61">
        <v>3.5000000000000003E-2</v>
      </c>
      <c r="N31" s="61">
        <v>3.5999999999999997E-2</v>
      </c>
      <c r="O31" s="61">
        <v>3.6999999999999998E-2</v>
      </c>
      <c r="P31" s="61">
        <v>5.5E-2</v>
      </c>
      <c r="Q31" s="61">
        <v>6.7000000000000004E-2</v>
      </c>
      <c r="R31" s="53">
        <v>7.0999999999999994E-2</v>
      </c>
      <c r="S31" s="61">
        <v>8.1000000000000003E-2</v>
      </c>
      <c r="T31" s="61">
        <v>0.09</v>
      </c>
      <c r="U31" s="61">
        <v>8.5999999999999993E-2</v>
      </c>
      <c r="V31" s="61">
        <v>8.1000000000000003E-2</v>
      </c>
      <c r="W31" s="61">
        <v>8.3000000000000004E-2</v>
      </c>
      <c r="X31" s="61">
        <v>8.1000000000000003E-2</v>
      </c>
      <c r="Y31" s="61">
        <v>8.1000000000000003E-2</v>
      </c>
      <c r="Z31" s="61">
        <v>6.3E-2</v>
      </c>
      <c r="AA31" s="61">
        <v>6.7000000000000004E-2</v>
      </c>
      <c r="AB31" s="61">
        <v>6.4000000000000001E-2</v>
      </c>
      <c r="AC31" s="61">
        <v>5.5E-2</v>
      </c>
      <c r="AD31" s="53">
        <v>5.5E-2</v>
      </c>
      <c r="AE31" s="61">
        <v>5.2999999999999999E-2</v>
      </c>
      <c r="AF31" s="61">
        <v>3.7999999999999999E-2</v>
      </c>
      <c r="AG31" s="30">
        <f t="shared" si="7"/>
        <v>0.09</v>
      </c>
    </row>
    <row r="32" spans="1:33" s="2" customFormat="1" x14ac:dyDescent="0.2">
      <c r="E32" s="17"/>
      <c r="G32" s="4"/>
      <c r="H32" s="4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66"/>
      <c r="AF32" s="66"/>
      <c r="AG32" s="17"/>
    </row>
    <row r="33" spans="5:33" s="2" customFormat="1" x14ac:dyDescent="0.2">
      <c r="E33" s="17"/>
      <c r="G33" s="4"/>
      <c r="H33" s="4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66"/>
      <c r="AF33" s="66"/>
      <c r="AG33" s="17"/>
    </row>
    <row r="34" spans="5:33" s="2" customFormat="1" x14ac:dyDescent="0.2">
      <c r="E34" s="17"/>
      <c r="G34" s="4"/>
      <c r="H34" s="4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66"/>
      <c r="AF34" s="66"/>
      <c r="AG34" s="17"/>
    </row>
    <row r="35" spans="5:33" s="2" customFormat="1" x14ac:dyDescent="0.2">
      <c r="E35" s="17"/>
      <c r="G35" s="4"/>
      <c r="H35" s="4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66"/>
      <c r="AF35" s="66"/>
      <c r="AG35" s="17"/>
    </row>
    <row r="36" spans="5:33" s="2" customFormat="1" x14ac:dyDescent="0.2">
      <c r="E36" s="17"/>
      <c r="G36" s="4"/>
      <c r="H36" s="4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66"/>
      <c r="AF36" s="66"/>
      <c r="AG36" s="17"/>
    </row>
    <row r="37" spans="5:33" s="2" customFormat="1" x14ac:dyDescent="0.2">
      <c r="E37" s="17"/>
      <c r="G37" s="4"/>
      <c r="H37" s="4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66"/>
      <c r="AF37" s="66"/>
      <c r="AG37" s="17"/>
    </row>
    <row r="38" spans="5:33" s="2" customFormat="1" x14ac:dyDescent="0.2">
      <c r="E38" s="17"/>
      <c r="G38" s="4"/>
      <c r="H38" s="4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66"/>
      <c r="AF38" s="66"/>
      <c r="AG38" s="17"/>
    </row>
    <row r="39" spans="5:33" s="2" customFormat="1" x14ac:dyDescent="0.2">
      <c r="E39" s="17"/>
      <c r="G39" s="4"/>
      <c r="H39" s="4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66"/>
      <c r="AF39" s="66"/>
      <c r="AG39" s="17"/>
    </row>
    <row r="40" spans="5:33" s="2" customFormat="1" x14ac:dyDescent="0.2">
      <c r="E40" s="17"/>
      <c r="G40" s="4"/>
      <c r="H40" s="4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66"/>
      <c r="AF40" s="66"/>
      <c r="AG40" s="17"/>
    </row>
    <row r="41" spans="5:33" s="2" customFormat="1" x14ac:dyDescent="0.2">
      <c r="E41" s="17"/>
      <c r="G41" s="4"/>
      <c r="H41" s="4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66"/>
      <c r="AF41" s="66"/>
      <c r="AG41" s="17"/>
    </row>
    <row r="42" spans="5:33" s="2" customFormat="1" x14ac:dyDescent="0.2">
      <c r="E42" s="17"/>
      <c r="G42" s="4"/>
      <c r="H42" s="4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66"/>
      <c r="AF42" s="66"/>
      <c r="AG42" s="17"/>
    </row>
    <row r="43" spans="5:33" s="2" customFormat="1" x14ac:dyDescent="0.2">
      <c r="E43" s="17"/>
      <c r="G43" s="4"/>
      <c r="H43" s="4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66"/>
      <c r="AF43" s="66"/>
      <c r="AG43" s="17"/>
    </row>
    <row r="44" spans="5:33" s="2" customFormat="1" x14ac:dyDescent="0.2">
      <c r="E44" s="17"/>
      <c r="G44" s="4"/>
      <c r="H44" s="4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66"/>
      <c r="AF44" s="66"/>
      <c r="AG44" s="17"/>
    </row>
    <row r="45" spans="5:33" s="2" customFormat="1" x14ac:dyDescent="0.2">
      <c r="E45" s="17"/>
      <c r="G45" s="4"/>
      <c r="H45" s="4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66"/>
      <c r="AF45" s="66"/>
      <c r="AG45" s="17"/>
    </row>
    <row r="46" spans="5:33" s="2" customFormat="1" x14ac:dyDescent="0.2">
      <c r="E46" s="17"/>
      <c r="G46" s="4"/>
      <c r="H46" s="4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66"/>
      <c r="AF46" s="66"/>
      <c r="AG46" s="17"/>
    </row>
    <row r="47" spans="5:33" s="2" customFormat="1" x14ac:dyDescent="0.2">
      <c r="E47" s="17"/>
      <c r="G47" s="4"/>
      <c r="H47" s="4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66"/>
      <c r="AF47" s="66"/>
      <c r="AG47" s="17"/>
    </row>
    <row r="48" spans="5:33" s="2" customFormat="1" x14ac:dyDescent="0.2">
      <c r="E48" s="17"/>
      <c r="G48" s="4"/>
      <c r="H48" s="4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66"/>
      <c r="AF48" s="66"/>
      <c r="AG48" s="17"/>
    </row>
    <row r="49" spans="5:33" s="2" customFormat="1" x14ac:dyDescent="0.2">
      <c r="E49" s="17"/>
      <c r="G49" s="4"/>
      <c r="H49" s="4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66"/>
      <c r="AF49" s="66"/>
      <c r="AG49" s="17"/>
    </row>
    <row r="50" spans="5:33" s="2" customFormat="1" x14ac:dyDescent="0.2">
      <c r="E50" s="17"/>
      <c r="G50" s="4"/>
      <c r="H50" s="4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66"/>
      <c r="AF50" s="66"/>
      <c r="AG50" s="17"/>
    </row>
    <row r="51" spans="5:33" s="2" customFormat="1" x14ac:dyDescent="0.2">
      <c r="E51" s="17"/>
      <c r="G51" s="4"/>
      <c r="H51" s="4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66"/>
      <c r="AF51" s="66"/>
      <c r="AG51" s="17"/>
    </row>
    <row r="52" spans="5:33" s="2" customFormat="1" x14ac:dyDescent="0.2">
      <c r="E52" s="17"/>
      <c r="G52" s="4"/>
      <c r="H52" s="4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66"/>
      <c r="AF52" s="66"/>
      <c r="AG52" s="17"/>
    </row>
    <row r="53" spans="5:33" s="2" customFormat="1" x14ac:dyDescent="0.2">
      <c r="E53" s="17"/>
      <c r="G53" s="4"/>
      <c r="H53" s="4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66"/>
      <c r="AF53" s="66"/>
      <c r="AG53" s="17"/>
    </row>
    <row r="54" spans="5:33" s="2" customFormat="1" x14ac:dyDescent="0.2">
      <c r="E54" s="17"/>
      <c r="G54" s="4"/>
      <c r="H54" s="4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66"/>
      <c r="AF54" s="66"/>
      <c r="AG54" s="17"/>
    </row>
    <row r="55" spans="5:33" s="2" customFormat="1" x14ac:dyDescent="0.2">
      <c r="E55" s="17"/>
      <c r="G55" s="4"/>
      <c r="H55" s="4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66"/>
      <c r="AF55" s="66"/>
      <c r="AG55" s="17"/>
    </row>
    <row r="56" spans="5:33" s="2" customFormat="1" x14ac:dyDescent="0.2">
      <c r="E56" s="17"/>
      <c r="G56" s="4"/>
      <c r="H56" s="4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66"/>
      <c r="AF56" s="66"/>
      <c r="AG56" s="17"/>
    </row>
    <row r="57" spans="5:33" s="2" customFormat="1" x14ac:dyDescent="0.2">
      <c r="E57" s="17"/>
      <c r="G57" s="4"/>
      <c r="H57" s="4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66"/>
      <c r="AF57" s="66"/>
      <c r="AG57" s="17"/>
    </row>
    <row r="58" spans="5:33" s="2" customFormat="1" x14ac:dyDescent="0.2">
      <c r="E58" s="17"/>
      <c r="G58" s="4"/>
      <c r="H58" s="4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66"/>
      <c r="AF58" s="66"/>
      <c r="AG58" s="17"/>
    </row>
    <row r="59" spans="5:33" s="2" customFormat="1" x14ac:dyDescent="0.2">
      <c r="E59" s="17"/>
      <c r="G59" s="4"/>
      <c r="H59" s="4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66"/>
      <c r="AF59" s="66"/>
      <c r="AG59" s="17"/>
    </row>
    <row r="60" spans="5:33" s="2" customFormat="1" x14ac:dyDescent="0.2">
      <c r="E60" s="17"/>
      <c r="G60" s="4"/>
      <c r="H60" s="4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66"/>
      <c r="AF60" s="66"/>
      <c r="AG60" s="17"/>
    </row>
    <row r="61" spans="5:33" s="2" customFormat="1" x14ac:dyDescent="0.2">
      <c r="E61" s="17"/>
      <c r="G61" s="4"/>
      <c r="H61" s="4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66"/>
      <c r="AF61" s="66"/>
      <c r="AG61" s="17"/>
    </row>
    <row r="62" spans="5:33" s="2" customFormat="1" x14ac:dyDescent="0.2">
      <c r="E62" s="17"/>
      <c r="G62" s="4"/>
      <c r="H62" s="4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66"/>
      <c r="AF62" s="66"/>
      <c r="AG62" s="17"/>
    </row>
    <row r="63" spans="5:33" s="2" customFormat="1" x14ac:dyDescent="0.2">
      <c r="E63" s="17"/>
      <c r="G63" s="4"/>
      <c r="H63" s="4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66"/>
      <c r="AF63" s="66"/>
      <c r="AG63" s="17"/>
    </row>
    <row r="64" spans="5:33" s="2" customFormat="1" x14ac:dyDescent="0.2">
      <c r="E64" s="17"/>
      <c r="G64" s="4"/>
      <c r="H64" s="4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66"/>
      <c r="AF64" s="66"/>
      <c r="AG64" s="17"/>
    </row>
    <row r="65" spans="5:33" s="2" customFormat="1" x14ac:dyDescent="0.2">
      <c r="E65" s="17"/>
      <c r="G65" s="4"/>
      <c r="H65" s="4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66"/>
      <c r="AF65" s="66"/>
      <c r="AG65" s="17"/>
    </row>
    <row r="66" spans="5:33" s="2" customFormat="1" x14ac:dyDescent="0.2">
      <c r="E66" s="17"/>
      <c r="G66" s="4"/>
      <c r="H66" s="4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66"/>
      <c r="AF66" s="66"/>
      <c r="AG66" s="17"/>
    </row>
    <row r="67" spans="5:33" s="2" customFormat="1" x14ac:dyDescent="0.2">
      <c r="E67" s="17"/>
      <c r="G67" s="4"/>
      <c r="H67" s="4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66"/>
      <c r="AF67" s="66"/>
      <c r="AG67" s="17"/>
    </row>
    <row r="68" spans="5:33" s="2" customFormat="1" x14ac:dyDescent="0.2">
      <c r="E68" s="17"/>
      <c r="G68" s="4"/>
      <c r="H68" s="4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66"/>
      <c r="AF68" s="66"/>
      <c r="AG68" s="17"/>
    </row>
    <row r="69" spans="5:33" s="2" customFormat="1" x14ac:dyDescent="0.2">
      <c r="E69" s="17"/>
      <c r="G69" s="4"/>
      <c r="H69" s="4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66"/>
      <c r="AF69" s="66"/>
      <c r="AG69" s="17"/>
    </row>
    <row r="70" spans="5:33" s="2" customFormat="1" x14ac:dyDescent="0.2">
      <c r="E70" s="17"/>
      <c r="G70" s="4"/>
      <c r="H70" s="4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66"/>
      <c r="AF70" s="66"/>
      <c r="AG70" s="17"/>
    </row>
    <row r="71" spans="5:33" s="2" customFormat="1" x14ac:dyDescent="0.2">
      <c r="E71" s="17"/>
      <c r="G71" s="4"/>
      <c r="H71" s="4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66"/>
      <c r="AF71" s="66"/>
      <c r="AG71" s="17"/>
    </row>
    <row r="72" spans="5:33" s="2" customFormat="1" x14ac:dyDescent="0.2">
      <c r="E72" s="17"/>
      <c r="G72" s="4"/>
      <c r="H72" s="4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66"/>
      <c r="AF72" s="66"/>
      <c r="AG72" s="17"/>
    </row>
    <row r="73" spans="5:33" s="2" customFormat="1" x14ac:dyDescent="0.2">
      <c r="E73" s="17"/>
      <c r="G73" s="4"/>
      <c r="H73" s="4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66"/>
      <c r="AF73" s="66"/>
      <c r="AG73" s="17"/>
    </row>
    <row r="74" spans="5:33" s="2" customFormat="1" x14ac:dyDescent="0.2">
      <c r="E74" s="17"/>
      <c r="G74" s="4"/>
      <c r="H74" s="4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66"/>
      <c r="AF74" s="66"/>
      <c r="AG74" s="17"/>
    </row>
    <row r="75" spans="5:33" s="2" customFormat="1" x14ac:dyDescent="0.2">
      <c r="E75" s="17"/>
      <c r="G75" s="4"/>
      <c r="H75" s="4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66"/>
      <c r="AF75" s="66"/>
      <c r="AG75" s="17"/>
    </row>
    <row r="76" spans="5:33" s="2" customFormat="1" x14ac:dyDescent="0.2">
      <c r="E76" s="17"/>
      <c r="G76" s="4"/>
      <c r="H76" s="4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66"/>
      <c r="AF76" s="66"/>
      <c r="AG76" s="17"/>
    </row>
    <row r="77" spans="5:33" s="2" customFormat="1" x14ac:dyDescent="0.2">
      <c r="E77" s="17"/>
      <c r="G77" s="4"/>
      <c r="H77" s="4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66"/>
      <c r="AF77" s="66"/>
      <c r="AG77" s="17"/>
    </row>
    <row r="78" spans="5:33" s="2" customFormat="1" x14ac:dyDescent="0.2">
      <c r="E78" s="17"/>
      <c r="G78" s="4"/>
      <c r="H78" s="4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66"/>
      <c r="AF78" s="66"/>
      <c r="AG78" s="17"/>
    </row>
    <row r="79" spans="5:33" s="2" customFormat="1" x14ac:dyDescent="0.2">
      <c r="E79" s="17"/>
      <c r="G79" s="4"/>
      <c r="H79" s="4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66"/>
      <c r="AF79" s="66"/>
      <c r="AG79" s="17"/>
    </row>
    <row r="80" spans="5:33" s="2" customFormat="1" x14ac:dyDescent="0.2">
      <c r="E80" s="17"/>
      <c r="G80" s="4"/>
      <c r="H80" s="4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66"/>
      <c r="AF80" s="66"/>
      <c r="AG80" s="17"/>
    </row>
    <row r="81" spans="5:33" s="2" customFormat="1" x14ac:dyDescent="0.2">
      <c r="E81" s="17"/>
      <c r="G81" s="4"/>
      <c r="H81" s="4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66"/>
      <c r="AF81" s="66"/>
      <c r="AG81" s="17"/>
    </row>
    <row r="82" spans="5:33" s="2" customFormat="1" x14ac:dyDescent="0.2">
      <c r="E82" s="17"/>
      <c r="G82" s="4"/>
      <c r="H82" s="4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66"/>
      <c r="AF82" s="66"/>
      <c r="AG82" s="17"/>
    </row>
    <row r="83" spans="5:33" s="2" customFormat="1" x14ac:dyDescent="0.2">
      <c r="E83" s="17"/>
      <c r="G83" s="4"/>
      <c r="H83" s="4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66"/>
      <c r="AF83" s="66"/>
      <c r="AG83" s="17"/>
    </row>
    <row r="84" spans="5:33" s="2" customFormat="1" x14ac:dyDescent="0.2">
      <c r="E84" s="17"/>
      <c r="G84" s="4"/>
      <c r="H84" s="4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66"/>
      <c r="AF84" s="66"/>
      <c r="AG84" s="17"/>
    </row>
    <row r="85" spans="5:33" s="2" customFormat="1" x14ac:dyDescent="0.2">
      <c r="E85" s="17"/>
      <c r="G85" s="4"/>
      <c r="H85" s="4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66"/>
      <c r="AF85" s="66"/>
      <c r="AG85" s="17"/>
    </row>
    <row r="86" spans="5:33" s="2" customFormat="1" x14ac:dyDescent="0.2">
      <c r="E86" s="17"/>
      <c r="G86" s="4"/>
      <c r="H86" s="4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66"/>
      <c r="AF86" s="66"/>
      <c r="AG86" s="17"/>
    </row>
    <row r="87" spans="5:33" s="2" customFormat="1" x14ac:dyDescent="0.2">
      <c r="E87" s="17"/>
      <c r="G87" s="4"/>
      <c r="H87" s="4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66"/>
      <c r="AF87" s="66"/>
      <c r="AG87" s="17"/>
    </row>
    <row r="88" spans="5:33" s="2" customFormat="1" x14ac:dyDescent="0.2">
      <c r="E88" s="17"/>
      <c r="G88" s="4"/>
      <c r="H88" s="4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66"/>
      <c r="AF88" s="66"/>
      <c r="AG88" s="17"/>
    </row>
    <row r="89" spans="5:33" s="2" customFormat="1" x14ac:dyDescent="0.2">
      <c r="E89" s="17"/>
      <c r="G89" s="4"/>
      <c r="H89" s="4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66"/>
      <c r="AF89" s="66"/>
      <c r="AG89" s="17"/>
    </row>
    <row r="90" spans="5:33" s="2" customFormat="1" x14ac:dyDescent="0.2">
      <c r="E90" s="17"/>
      <c r="G90" s="4"/>
      <c r="H90" s="4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66"/>
      <c r="AF90" s="66"/>
      <c r="AG90" s="17"/>
    </row>
    <row r="91" spans="5:33" s="2" customFormat="1" x14ac:dyDescent="0.2">
      <c r="E91" s="17"/>
      <c r="G91" s="4"/>
      <c r="H91" s="4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66"/>
      <c r="AF91" s="66"/>
      <c r="AG91" s="17"/>
    </row>
    <row r="92" spans="5:33" s="2" customFormat="1" x14ac:dyDescent="0.2">
      <c r="E92" s="17"/>
      <c r="G92" s="4"/>
      <c r="H92" s="4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66"/>
      <c r="AF92" s="66"/>
      <c r="AG92" s="17"/>
    </row>
    <row r="93" spans="5:33" s="2" customFormat="1" x14ac:dyDescent="0.2">
      <c r="E93" s="17"/>
      <c r="G93" s="4"/>
      <c r="H93" s="4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66"/>
      <c r="AF93" s="66"/>
      <c r="AG93" s="17"/>
    </row>
    <row r="94" spans="5:33" s="2" customFormat="1" x14ac:dyDescent="0.2">
      <c r="E94" s="17"/>
      <c r="G94" s="4"/>
      <c r="H94" s="4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66"/>
      <c r="AF94" s="66"/>
      <c r="AG94" s="17"/>
    </row>
    <row r="95" spans="5:33" s="2" customFormat="1" x14ac:dyDescent="0.2">
      <c r="E95" s="17"/>
      <c r="G95" s="4"/>
      <c r="H95" s="4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66"/>
      <c r="AF95" s="66"/>
      <c r="AG95" s="17"/>
    </row>
    <row r="96" spans="5:33" s="2" customFormat="1" x14ac:dyDescent="0.2">
      <c r="E96" s="17"/>
      <c r="G96" s="4"/>
      <c r="H96" s="4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66"/>
      <c r="AF96" s="66"/>
      <c r="AG96" s="17"/>
    </row>
    <row r="97" spans="5:33" s="2" customFormat="1" x14ac:dyDescent="0.2">
      <c r="E97" s="17"/>
      <c r="G97" s="4"/>
      <c r="H97" s="4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66"/>
      <c r="AF97" s="66"/>
      <c r="AG97" s="17"/>
    </row>
    <row r="98" spans="5:33" s="2" customFormat="1" x14ac:dyDescent="0.2">
      <c r="E98" s="17"/>
      <c r="G98" s="4"/>
      <c r="H98" s="4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66"/>
      <c r="AF98" s="66"/>
      <c r="AG98" s="17"/>
    </row>
    <row r="99" spans="5:33" s="2" customFormat="1" x14ac:dyDescent="0.2">
      <c r="E99" s="17"/>
      <c r="G99" s="4"/>
      <c r="H99" s="4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66"/>
      <c r="AF99" s="66"/>
      <c r="AG99" s="17"/>
    </row>
    <row r="100" spans="5:33" s="2" customFormat="1" x14ac:dyDescent="0.2">
      <c r="E100" s="17"/>
      <c r="G100" s="4"/>
      <c r="H100" s="4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66"/>
      <c r="AF100" s="66"/>
      <c r="AG100" s="17"/>
    </row>
    <row r="101" spans="5:33" s="2" customFormat="1" x14ac:dyDescent="0.2">
      <c r="E101" s="17"/>
      <c r="G101" s="4"/>
      <c r="H101" s="4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66"/>
      <c r="AF101" s="66"/>
      <c r="AG101" s="17"/>
    </row>
    <row r="102" spans="5:33" s="2" customFormat="1" x14ac:dyDescent="0.2">
      <c r="E102" s="17"/>
      <c r="G102" s="4"/>
      <c r="H102" s="4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66"/>
      <c r="AF102" s="66"/>
      <c r="AG102" s="17"/>
    </row>
    <row r="103" spans="5:33" s="2" customFormat="1" x14ac:dyDescent="0.2">
      <c r="E103" s="17"/>
      <c r="G103" s="4"/>
      <c r="H103" s="4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66"/>
      <c r="AF103" s="66"/>
      <c r="AG103" s="17"/>
    </row>
    <row r="104" spans="5:33" s="2" customFormat="1" x14ac:dyDescent="0.2">
      <c r="E104" s="17"/>
      <c r="G104" s="4"/>
      <c r="H104" s="4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66"/>
      <c r="AF104" s="66"/>
      <c r="AG104" s="17"/>
    </row>
    <row r="105" spans="5:33" s="2" customFormat="1" x14ac:dyDescent="0.2">
      <c r="E105" s="17"/>
      <c r="G105" s="4"/>
      <c r="H105" s="4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66"/>
      <c r="AF105" s="66"/>
      <c r="AG105" s="17"/>
    </row>
    <row r="106" spans="5:33" s="2" customFormat="1" x14ac:dyDescent="0.2">
      <c r="E106" s="17"/>
      <c r="G106" s="4"/>
      <c r="H106" s="4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66"/>
      <c r="AF106" s="66"/>
      <c r="AG106" s="17"/>
    </row>
    <row r="107" spans="5:33" s="2" customFormat="1" x14ac:dyDescent="0.2">
      <c r="E107" s="17"/>
      <c r="G107" s="4"/>
      <c r="H107" s="4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66"/>
      <c r="AF107" s="66"/>
      <c r="AG107" s="17"/>
    </row>
    <row r="108" spans="5:33" s="2" customFormat="1" x14ac:dyDescent="0.2">
      <c r="E108" s="17"/>
      <c r="G108" s="4"/>
      <c r="H108" s="4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66"/>
      <c r="AF108" s="66"/>
      <c r="AG108" s="17"/>
    </row>
    <row r="109" spans="5:33" s="2" customFormat="1" x14ac:dyDescent="0.2">
      <c r="E109" s="17"/>
      <c r="G109" s="4"/>
      <c r="H109" s="4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66"/>
      <c r="AF109" s="66"/>
      <c r="AG109" s="17"/>
    </row>
    <row r="110" spans="5:33" s="2" customFormat="1" x14ac:dyDescent="0.2">
      <c r="E110" s="17"/>
      <c r="G110" s="4"/>
      <c r="H110" s="4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66"/>
      <c r="AF110" s="66"/>
      <c r="AG110" s="17"/>
    </row>
    <row r="111" spans="5:33" s="2" customFormat="1" x14ac:dyDescent="0.2">
      <c r="E111" s="17"/>
      <c r="G111" s="4"/>
      <c r="H111" s="4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66"/>
      <c r="AF111" s="66"/>
      <c r="AG111" s="17"/>
    </row>
    <row r="112" spans="5:33" s="2" customFormat="1" x14ac:dyDescent="0.2">
      <c r="E112" s="17"/>
      <c r="G112" s="4"/>
      <c r="H112" s="4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66"/>
      <c r="AF112" s="66"/>
      <c r="AG112" s="17"/>
    </row>
    <row r="113" spans="5:33" s="2" customFormat="1" x14ac:dyDescent="0.2">
      <c r="E113" s="17"/>
      <c r="G113" s="4"/>
      <c r="H113" s="4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66"/>
      <c r="AF113" s="66"/>
      <c r="AG113" s="17"/>
    </row>
    <row r="114" spans="5:33" s="2" customFormat="1" x14ac:dyDescent="0.2">
      <c r="E114" s="17"/>
      <c r="G114" s="4"/>
      <c r="H114" s="4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66"/>
      <c r="AF114" s="66"/>
      <c r="AG114" s="17"/>
    </row>
    <row r="115" spans="5:33" s="2" customFormat="1" x14ac:dyDescent="0.2">
      <c r="E115" s="17"/>
      <c r="G115" s="4"/>
      <c r="H115" s="4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66"/>
      <c r="AF115" s="66"/>
      <c r="AG115" s="17"/>
    </row>
    <row r="116" spans="5:33" s="2" customFormat="1" x14ac:dyDescent="0.2">
      <c r="E116" s="17"/>
      <c r="G116" s="4"/>
      <c r="H116" s="4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66"/>
      <c r="AF116" s="66"/>
      <c r="AG116" s="17"/>
    </row>
    <row r="117" spans="5:33" s="2" customFormat="1" x14ac:dyDescent="0.2">
      <c r="E117" s="17"/>
      <c r="G117" s="4"/>
      <c r="H117" s="4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66"/>
      <c r="AF117" s="66"/>
      <c r="AG117" s="17"/>
    </row>
    <row r="118" spans="5:33" s="2" customFormat="1" x14ac:dyDescent="0.2">
      <c r="E118" s="17"/>
      <c r="G118" s="4"/>
      <c r="H118" s="4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66"/>
      <c r="AF118" s="66"/>
      <c r="AG118" s="17"/>
    </row>
    <row r="119" spans="5:33" s="2" customFormat="1" x14ac:dyDescent="0.2">
      <c r="E119" s="17"/>
      <c r="G119" s="4"/>
      <c r="H119" s="4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66"/>
      <c r="AF119" s="66"/>
      <c r="AG119" s="17"/>
    </row>
    <row r="120" spans="5:33" s="2" customFormat="1" x14ac:dyDescent="0.2">
      <c r="E120" s="17"/>
      <c r="G120" s="4"/>
      <c r="H120" s="4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66"/>
      <c r="AF120" s="66"/>
      <c r="AG120" s="17"/>
    </row>
    <row r="121" spans="5:33" s="2" customFormat="1" x14ac:dyDescent="0.2">
      <c r="E121" s="17"/>
      <c r="G121" s="4"/>
      <c r="H121" s="4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66"/>
      <c r="AF121" s="66"/>
      <c r="AG121" s="17"/>
    </row>
    <row r="122" spans="5:33" s="2" customFormat="1" x14ac:dyDescent="0.2">
      <c r="E122" s="17"/>
      <c r="G122" s="4"/>
      <c r="H122" s="4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66"/>
      <c r="AF122" s="66"/>
      <c r="AG122" s="17"/>
    </row>
    <row r="123" spans="5:33" s="2" customFormat="1" x14ac:dyDescent="0.2">
      <c r="E123" s="17"/>
      <c r="G123" s="4"/>
      <c r="H123" s="4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66"/>
      <c r="AF123" s="66"/>
      <c r="AG123" s="17"/>
    </row>
    <row r="124" spans="5:33" s="2" customFormat="1" x14ac:dyDescent="0.2">
      <c r="E124" s="17"/>
      <c r="G124" s="4"/>
      <c r="H124" s="4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66"/>
      <c r="AF124" s="66"/>
      <c r="AG124" s="17"/>
    </row>
    <row r="125" spans="5:33" s="2" customFormat="1" x14ac:dyDescent="0.2">
      <c r="E125" s="17"/>
      <c r="G125" s="4"/>
      <c r="H125" s="4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66"/>
      <c r="AF125" s="66"/>
      <c r="AG125" s="17"/>
    </row>
    <row r="126" spans="5:33" s="2" customFormat="1" x14ac:dyDescent="0.2">
      <c r="E126" s="17"/>
      <c r="G126" s="4"/>
      <c r="H126" s="4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66"/>
      <c r="AF126" s="66"/>
      <c r="AG126" s="17"/>
    </row>
    <row r="127" spans="5:33" s="2" customFormat="1" x14ac:dyDescent="0.2">
      <c r="E127" s="17"/>
      <c r="G127" s="4"/>
      <c r="H127" s="4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66"/>
      <c r="AF127" s="66"/>
      <c r="AG127" s="17"/>
    </row>
    <row r="128" spans="5:33" s="2" customFormat="1" x14ac:dyDescent="0.2">
      <c r="E128" s="17"/>
      <c r="G128" s="4"/>
      <c r="H128" s="4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66"/>
      <c r="AF128" s="66"/>
      <c r="AG128" s="17"/>
    </row>
    <row r="129" spans="5:33" s="2" customFormat="1" x14ac:dyDescent="0.2">
      <c r="E129" s="17"/>
      <c r="G129" s="4"/>
      <c r="H129" s="4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66"/>
      <c r="AF129" s="66"/>
      <c r="AG129" s="17"/>
    </row>
    <row r="130" spans="5:33" s="2" customFormat="1" x14ac:dyDescent="0.2">
      <c r="E130" s="17"/>
      <c r="G130" s="4"/>
      <c r="H130" s="4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66"/>
      <c r="AF130" s="66"/>
      <c r="AG130" s="17"/>
    </row>
    <row r="131" spans="5:33" s="2" customFormat="1" x14ac:dyDescent="0.2">
      <c r="E131" s="17"/>
      <c r="G131" s="4"/>
      <c r="H131" s="4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66"/>
      <c r="AF131" s="66"/>
      <c r="AG131" s="17"/>
    </row>
    <row r="132" spans="5:33" s="2" customFormat="1" x14ac:dyDescent="0.2">
      <c r="E132" s="17"/>
      <c r="G132" s="4"/>
      <c r="H132" s="4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66"/>
      <c r="AF132" s="66"/>
      <c r="AG132" s="17"/>
    </row>
    <row r="133" spans="5:33" s="2" customFormat="1" x14ac:dyDescent="0.2">
      <c r="E133" s="17"/>
      <c r="G133" s="4"/>
      <c r="H133" s="4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66"/>
      <c r="AF133" s="66"/>
      <c r="AG133" s="17"/>
    </row>
    <row r="134" spans="5:33" s="2" customFormat="1" x14ac:dyDescent="0.2">
      <c r="E134" s="17"/>
      <c r="G134" s="4"/>
      <c r="H134" s="4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66"/>
      <c r="AF134" s="66"/>
      <c r="AG134" s="17"/>
    </row>
    <row r="135" spans="5:33" s="2" customFormat="1" x14ac:dyDescent="0.2">
      <c r="E135" s="17"/>
      <c r="G135" s="4"/>
      <c r="H135" s="4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66"/>
      <c r="AF135" s="66"/>
      <c r="AG135" s="17"/>
    </row>
    <row r="136" spans="5:33" s="2" customFormat="1" x14ac:dyDescent="0.2">
      <c r="E136" s="17"/>
      <c r="G136" s="4"/>
      <c r="H136" s="4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66"/>
      <c r="AF136" s="66"/>
      <c r="AG136" s="17"/>
    </row>
    <row r="137" spans="5:33" s="2" customFormat="1" x14ac:dyDescent="0.2">
      <c r="E137" s="17"/>
      <c r="G137" s="4"/>
      <c r="H137" s="4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66"/>
      <c r="AF137" s="66"/>
      <c r="AG137" s="17"/>
    </row>
    <row r="138" spans="5:33" s="2" customFormat="1" x14ac:dyDescent="0.2">
      <c r="E138" s="17"/>
      <c r="G138" s="4"/>
      <c r="H138" s="4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66"/>
      <c r="AF138" s="66"/>
      <c r="AG138" s="17"/>
    </row>
    <row r="139" spans="5:33" s="2" customFormat="1" x14ac:dyDescent="0.2">
      <c r="E139" s="17"/>
      <c r="G139" s="4"/>
      <c r="H139" s="4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66"/>
      <c r="AF139" s="66"/>
      <c r="AG139" s="17"/>
    </row>
    <row r="140" spans="5:33" s="2" customFormat="1" x14ac:dyDescent="0.2">
      <c r="E140" s="17"/>
      <c r="G140" s="4"/>
      <c r="H140" s="4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66"/>
      <c r="AF140" s="66"/>
      <c r="AG140" s="17"/>
    </row>
    <row r="141" spans="5:33" s="2" customFormat="1" x14ac:dyDescent="0.2">
      <c r="E141" s="17"/>
      <c r="G141" s="4"/>
      <c r="H141" s="4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66"/>
      <c r="AF141" s="66"/>
      <c r="AG141" s="17"/>
    </row>
    <row r="142" spans="5:33" s="2" customFormat="1" x14ac:dyDescent="0.2">
      <c r="E142" s="17"/>
      <c r="G142" s="4"/>
      <c r="H142" s="4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66"/>
      <c r="AF142" s="66"/>
      <c r="AG142" s="17"/>
    </row>
    <row r="143" spans="5:33" s="2" customFormat="1" x14ac:dyDescent="0.2">
      <c r="E143" s="17"/>
      <c r="G143" s="4"/>
      <c r="H143" s="4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66"/>
      <c r="AF143" s="66"/>
      <c r="AG143" s="17"/>
    </row>
    <row r="144" spans="5:33" s="2" customFormat="1" x14ac:dyDescent="0.2">
      <c r="E144" s="17"/>
      <c r="G144" s="4"/>
      <c r="H144" s="4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66"/>
      <c r="AF144" s="66"/>
      <c r="AG144" s="17"/>
    </row>
    <row r="145" spans="5:33" s="2" customFormat="1" x14ac:dyDescent="0.2">
      <c r="E145" s="17"/>
      <c r="G145" s="4"/>
      <c r="H145" s="4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66"/>
      <c r="AF145" s="66"/>
      <c r="AG145" s="17"/>
    </row>
    <row r="146" spans="5:33" s="2" customFormat="1" x14ac:dyDescent="0.2">
      <c r="E146" s="17"/>
      <c r="G146" s="4"/>
      <c r="H146" s="4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66"/>
      <c r="AF146" s="66"/>
      <c r="AG146" s="17"/>
    </row>
    <row r="147" spans="5:33" s="2" customFormat="1" x14ac:dyDescent="0.2">
      <c r="E147" s="17"/>
      <c r="G147" s="4"/>
      <c r="H147" s="4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66"/>
      <c r="AF147" s="66"/>
      <c r="AG147" s="17"/>
    </row>
    <row r="148" spans="5:33" s="2" customFormat="1" x14ac:dyDescent="0.2">
      <c r="E148" s="17"/>
      <c r="G148" s="4"/>
      <c r="H148" s="4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66"/>
      <c r="AF148" s="66"/>
      <c r="AG148" s="17"/>
    </row>
    <row r="149" spans="5:33" s="2" customFormat="1" x14ac:dyDescent="0.2">
      <c r="E149" s="17"/>
      <c r="G149" s="4"/>
      <c r="H149" s="4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66"/>
      <c r="AF149" s="66"/>
      <c r="AG149" s="17"/>
    </row>
    <row r="150" spans="5:33" s="2" customFormat="1" x14ac:dyDescent="0.2">
      <c r="E150" s="17"/>
      <c r="G150" s="4"/>
      <c r="H150" s="4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66"/>
      <c r="AF150" s="66"/>
      <c r="AG150" s="17"/>
    </row>
    <row r="151" spans="5:33" s="2" customFormat="1" x14ac:dyDescent="0.2">
      <c r="E151" s="17"/>
      <c r="G151" s="4"/>
      <c r="H151" s="4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66"/>
      <c r="AF151" s="66"/>
      <c r="AG151" s="17"/>
    </row>
    <row r="152" spans="5:33" s="2" customFormat="1" x14ac:dyDescent="0.2">
      <c r="E152" s="17"/>
      <c r="G152" s="4"/>
      <c r="H152" s="4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66"/>
      <c r="AF152" s="66"/>
      <c r="AG152" s="17"/>
    </row>
    <row r="153" spans="5:33" s="2" customFormat="1" x14ac:dyDescent="0.2">
      <c r="E153" s="17"/>
      <c r="G153" s="4"/>
      <c r="H153" s="4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66"/>
      <c r="AF153" s="66"/>
      <c r="AG153" s="17"/>
    </row>
    <row r="154" spans="5:33" s="2" customFormat="1" x14ac:dyDescent="0.2">
      <c r="E154" s="17"/>
      <c r="G154" s="4"/>
      <c r="H154" s="4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66"/>
      <c r="AF154" s="66"/>
      <c r="AG154" s="17"/>
    </row>
    <row r="155" spans="5:33" s="2" customFormat="1" x14ac:dyDescent="0.2">
      <c r="E155" s="17"/>
      <c r="G155" s="4"/>
      <c r="H155" s="4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66"/>
      <c r="AF155" s="66"/>
      <c r="AG155" s="17"/>
    </row>
    <row r="156" spans="5:33" s="2" customFormat="1" x14ac:dyDescent="0.2">
      <c r="E156" s="17"/>
      <c r="G156" s="4"/>
      <c r="H156" s="4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66"/>
      <c r="AF156" s="66"/>
      <c r="AG156" s="17"/>
    </row>
    <row r="157" spans="5:33" s="2" customFormat="1" x14ac:dyDescent="0.2">
      <c r="E157" s="17"/>
      <c r="G157" s="4"/>
      <c r="H157" s="4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66"/>
      <c r="AF157" s="66"/>
      <c r="AG157" s="17"/>
    </row>
    <row r="158" spans="5:33" s="2" customFormat="1" x14ac:dyDescent="0.2">
      <c r="E158" s="17"/>
      <c r="G158" s="4"/>
      <c r="H158" s="4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66"/>
      <c r="AF158" s="66"/>
      <c r="AG158" s="17"/>
    </row>
    <row r="159" spans="5:33" s="2" customFormat="1" x14ac:dyDescent="0.2">
      <c r="E159" s="17"/>
      <c r="G159" s="4"/>
      <c r="H159" s="4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66"/>
      <c r="AF159" s="66"/>
      <c r="AG159" s="17"/>
    </row>
    <row r="160" spans="5:33" s="2" customFormat="1" x14ac:dyDescent="0.2">
      <c r="E160" s="17"/>
      <c r="G160" s="4"/>
      <c r="H160" s="4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66"/>
      <c r="AF160" s="66"/>
      <c r="AG160" s="17"/>
    </row>
    <row r="161" spans="5:33" s="2" customFormat="1" x14ac:dyDescent="0.2">
      <c r="E161" s="17"/>
      <c r="G161" s="4"/>
      <c r="H161" s="4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66"/>
      <c r="AF161" s="66"/>
      <c r="AG161" s="17"/>
    </row>
    <row r="162" spans="5:33" s="2" customFormat="1" x14ac:dyDescent="0.2">
      <c r="E162" s="17"/>
      <c r="G162" s="4"/>
      <c r="H162" s="4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66"/>
      <c r="AF162" s="66"/>
      <c r="AG162" s="17"/>
    </row>
    <row r="163" spans="5:33" s="2" customFormat="1" x14ac:dyDescent="0.2">
      <c r="E163" s="17"/>
      <c r="G163" s="4"/>
      <c r="H163" s="4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66"/>
      <c r="AF163" s="66"/>
      <c r="AG163" s="17"/>
    </row>
    <row r="164" spans="5:33" s="2" customFormat="1" x14ac:dyDescent="0.2">
      <c r="E164" s="17"/>
      <c r="G164" s="4"/>
      <c r="H164" s="4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66"/>
      <c r="AF164" s="66"/>
      <c r="AG164" s="17"/>
    </row>
    <row r="165" spans="5:33" s="2" customFormat="1" x14ac:dyDescent="0.2">
      <c r="E165" s="17"/>
      <c r="G165" s="4"/>
      <c r="H165" s="4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66"/>
      <c r="AF165" s="66"/>
      <c r="AG165" s="17"/>
    </row>
    <row r="166" spans="5:33" s="2" customFormat="1" x14ac:dyDescent="0.2">
      <c r="E166" s="17"/>
      <c r="G166" s="4"/>
      <c r="H166" s="4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66"/>
      <c r="AF166" s="66"/>
      <c r="AG166" s="17"/>
    </row>
    <row r="167" spans="5:33" s="2" customFormat="1" x14ac:dyDescent="0.2">
      <c r="E167" s="17"/>
      <c r="G167" s="4"/>
      <c r="H167" s="4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66"/>
      <c r="AF167" s="66"/>
      <c r="AG167" s="17"/>
    </row>
    <row r="168" spans="5:33" s="2" customFormat="1" x14ac:dyDescent="0.2">
      <c r="E168" s="17"/>
      <c r="G168" s="4"/>
      <c r="H168" s="4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66"/>
      <c r="AF168" s="66"/>
      <c r="AG168" s="17"/>
    </row>
    <row r="169" spans="5:33" s="2" customFormat="1" x14ac:dyDescent="0.2">
      <c r="E169" s="17"/>
      <c r="G169" s="4"/>
      <c r="H169" s="4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66"/>
      <c r="AF169" s="66"/>
      <c r="AG169" s="17"/>
    </row>
    <row r="170" spans="5:33" s="2" customFormat="1" x14ac:dyDescent="0.2">
      <c r="E170" s="17"/>
      <c r="G170" s="4"/>
      <c r="H170" s="4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66"/>
      <c r="AF170" s="66"/>
      <c r="AG170" s="17"/>
    </row>
    <row r="171" spans="5:33" s="2" customFormat="1" x14ac:dyDescent="0.2">
      <c r="E171" s="17"/>
      <c r="G171" s="4"/>
      <c r="H171" s="4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66"/>
      <c r="AF171" s="66"/>
      <c r="AG171" s="17"/>
    </row>
    <row r="172" spans="5:33" s="2" customFormat="1" x14ac:dyDescent="0.2">
      <c r="E172" s="17"/>
      <c r="G172" s="4"/>
      <c r="H172" s="4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66"/>
      <c r="AF172" s="66"/>
      <c r="AG172" s="17"/>
    </row>
    <row r="173" spans="5:33" s="2" customFormat="1" x14ac:dyDescent="0.2">
      <c r="E173" s="17"/>
      <c r="G173" s="4"/>
      <c r="H173" s="4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66"/>
      <c r="AF173" s="66"/>
      <c r="AG173" s="17"/>
    </row>
    <row r="174" spans="5:33" s="2" customFormat="1" x14ac:dyDescent="0.2">
      <c r="E174" s="17"/>
      <c r="G174" s="4"/>
      <c r="H174" s="4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66"/>
      <c r="AF174" s="66"/>
      <c r="AG174" s="17"/>
    </row>
    <row r="175" spans="5:33" s="2" customFormat="1" x14ac:dyDescent="0.2">
      <c r="E175" s="17"/>
      <c r="G175" s="4"/>
      <c r="H175" s="4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66"/>
      <c r="AF175" s="66"/>
      <c r="AG175" s="17"/>
    </row>
    <row r="176" spans="5:33" s="2" customFormat="1" x14ac:dyDescent="0.2">
      <c r="E176" s="17"/>
      <c r="G176" s="4"/>
      <c r="H176" s="4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66"/>
      <c r="AF176" s="66"/>
      <c r="AG176" s="17"/>
    </row>
    <row r="177" spans="5:33" s="2" customFormat="1" x14ac:dyDescent="0.2">
      <c r="E177" s="17"/>
      <c r="G177" s="4"/>
      <c r="H177" s="4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66"/>
      <c r="AF177" s="66"/>
      <c r="AG177" s="17"/>
    </row>
    <row r="178" spans="5:33" s="2" customFormat="1" x14ac:dyDescent="0.2">
      <c r="E178" s="17"/>
      <c r="G178" s="4"/>
      <c r="H178" s="4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66"/>
      <c r="AF178" s="66"/>
      <c r="AG178" s="17"/>
    </row>
    <row r="179" spans="5:33" s="2" customFormat="1" x14ac:dyDescent="0.2">
      <c r="E179" s="17"/>
      <c r="G179" s="4"/>
      <c r="H179" s="4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66"/>
      <c r="AF179" s="66"/>
      <c r="AG179" s="17"/>
    </row>
    <row r="180" spans="5:33" s="2" customFormat="1" x14ac:dyDescent="0.2">
      <c r="E180" s="17"/>
      <c r="G180" s="4"/>
      <c r="H180" s="4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66"/>
      <c r="AF180" s="66"/>
      <c r="AG180" s="17"/>
    </row>
    <row r="181" spans="5:33" s="2" customFormat="1" x14ac:dyDescent="0.2">
      <c r="E181" s="17"/>
      <c r="G181" s="4"/>
      <c r="H181" s="4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66"/>
      <c r="AF181" s="66"/>
      <c r="AG181" s="17"/>
    </row>
    <row r="182" spans="5:33" s="2" customFormat="1" x14ac:dyDescent="0.2">
      <c r="E182" s="17"/>
      <c r="G182" s="4"/>
      <c r="H182" s="4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66"/>
      <c r="AF182" s="66"/>
      <c r="AG182" s="17"/>
    </row>
    <row r="183" spans="5:33" s="2" customFormat="1" x14ac:dyDescent="0.2">
      <c r="E183" s="17"/>
      <c r="G183" s="4"/>
      <c r="H183" s="4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66"/>
      <c r="AF183" s="66"/>
      <c r="AG183" s="17"/>
    </row>
    <row r="184" spans="5:33" s="2" customFormat="1" x14ac:dyDescent="0.2">
      <c r="E184" s="17"/>
      <c r="G184" s="4"/>
      <c r="H184" s="4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66"/>
      <c r="AF184" s="66"/>
      <c r="AG184" s="17"/>
    </row>
    <row r="185" spans="5:33" s="2" customFormat="1" x14ac:dyDescent="0.2">
      <c r="E185" s="17"/>
      <c r="G185" s="4"/>
      <c r="H185" s="4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66"/>
      <c r="AF185" s="66"/>
      <c r="AG185" s="17"/>
    </row>
    <row r="186" spans="5:33" s="2" customFormat="1" x14ac:dyDescent="0.2">
      <c r="E186" s="17"/>
      <c r="G186" s="4"/>
      <c r="H186" s="4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66"/>
      <c r="AF186" s="66"/>
      <c r="AG186" s="17"/>
    </row>
    <row r="187" spans="5:33" s="2" customFormat="1" x14ac:dyDescent="0.2">
      <c r="E187" s="17"/>
      <c r="G187" s="4"/>
      <c r="H187" s="4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66"/>
      <c r="AF187" s="66"/>
      <c r="AG187" s="17"/>
    </row>
    <row r="188" spans="5:33" s="2" customFormat="1" x14ac:dyDescent="0.2">
      <c r="E188" s="17"/>
      <c r="G188" s="4"/>
      <c r="H188" s="4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66"/>
      <c r="AF188" s="66"/>
      <c r="AG188" s="17"/>
    </row>
    <row r="189" spans="5:33" s="2" customFormat="1" x14ac:dyDescent="0.2">
      <c r="E189" s="17"/>
      <c r="G189" s="4"/>
      <c r="H189" s="4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66"/>
      <c r="AF189" s="66"/>
      <c r="AG189" s="17"/>
    </row>
    <row r="190" spans="5:33" s="2" customFormat="1" x14ac:dyDescent="0.2">
      <c r="E190" s="17"/>
      <c r="G190" s="4"/>
      <c r="H190" s="4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66"/>
      <c r="AF190" s="66"/>
      <c r="AG190" s="17"/>
    </row>
    <row r="191" spans="5:33" s="2" customFormat="1" x14ac:dyDescent="0.2">
      <c r="E191" s="17"/>
      <c r="G191" s="4"/>
      <c r="H191" s="4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66"/>
      <c r="AF191" s="66"/>
      <c r="AG191" s="17"/>
    </row>
    <row r="192" spans="5:33" s="2" customFormat="1" x14ac:dyDescent="0.2">
      <c r="E192" s="17"/>
      <c r="G192" s="4"/>
      <c r="H192" s="4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66"/>
      <c r="AF192" s="66"/>
      <c r="AG192" s="17"/>
    </row>
    <row r="193" spans="5:33" s="2" customFormat="1" x14ac:dyDescent="0.2">
      <c r="E193" s="17"/>
      <c r="G193" s="4"/>
      <c r="H193" s="4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66"/>
      <c r="AF193" s="66"/>
      <c r="AG193" s="17"/>
    </row>
    <row r="194" spans="5:33" s="2" customFormat="1" x14ac:dyDescent="0.2">
      <c r="E194" s="17"/>
      <c r="G194" s="4"/>
      <c r="H194" s="4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66"/>
      <c r="AF194" s="66"/>
      <c r="AG194" s="17"/>
    </row>
    <row r="195" spans="5:33" s="2" customFormat="1" x14ac:dyDescent="0.2">
      <c r="E195" s="17"/>
      <c r="G195" s="4"/>
      <c r="H195" s="4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66"/>
      <c r="AF195" s="66"/>
      <c r="AG195" s="17"/>
    </row>
    <row r="196" spans="5:33" s="2" customFormat="1" x14ac:dyDescent="0.2">
      <c r="E196" s="17"/>
      <c r="G196" s="4"/>
      <c r="H196" s="4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66"/>
      <c r="AF196" s="66"/>
      <c r="AG196" s="17"/>
    </row>
    <row r="197" spans="5:33" s="2" customFormat="1" x14ac:dyDescent="0.2">
      <c r="E197" s="17"/>
      <c r="G197" s="4"/>
      <c r="H197" s="4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66"/>
      <c r="AF197" s="66"/>
      <c r="AG197" s="17"/>
    </row>
    <row r="198" spans="5:33" s="2" customFormat="1" x14ac:dyDescent="0.2">
      <c r="E198" s="17"/>
      <c r="G198" s="4"/>
      <c r="H198" s="4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66"/>
      <c r="AF198" s="66"/>
      <c r="AG198" s="17"/>
    </row>
    <row r="199" spans="5:33" s="2" customFormat="1" x14ac:dyDescent="0.2">
      <c r="E199" s="17"/>
      <c r="G199" s="4"/>
      <c r="H199" s="4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66"/>
      <c r="AF199" s="66"/>
      <c r="AG199" s="17"/>
    </row>
    <row r="200" spans="5:33" s="2" customFormat="1" x14ac:dyDescent="0.2">
      <c r="E200" s="17"/>
      <c r="G200" s="4"/>
      <c r="H200" s="4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66"/>
      <c r="AF200" s="66"/>
      <c r="AG200" s="17"/>
    </row>
    <row r="201" spans="5:33" s="2" customFormat="1" x14ac:dyDescent="0.2">
      <c r="E201" s="17"/>
      <c r="G201" s="4"/>
      <c r="H201" s="4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66"/>
      <c r="AF201" s="66"/>
      <c r="AG201" s="17"/>
    </row>
    <row r="202" spans="5:33" s="2" customFormat="1" x14ac:dyDescent="0.2">
      <c r="E202" s="17"/>
      <c r="G202" s="4"/>
      <c r="H202" s="4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66"/>
      <c r="AF202" s="66"/>
      <c r="AG202" s="17"/>
    </row>
    <row r="203" spans="5:33" s="2" customFormat="1" x14ac:dyDescent="0.2">
      <c r="E203" s="17"/>
      <c r="G203" s="4"/>
      <c r="H203" s="4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66"/>
      <c r="AF203" s="66"/>
      <c r="AG203" s="17"/>
    </row>
    <row r="204" spans="5:33" s="2" customFormat="1" x14ac:dyDescent="0.2">
      <c r="E204" s="17"/>
      <c r="G204" s="4"/>
      <c r="H204" s="4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66"/>
      <c r="AF204" s="66"/>
      <c r="AG204" s="17"/>
    </row>
    <row r="205" spans="5:33" s="2" customFormat="1" x14ac:dyDescent="0.2">
      <c r="E205" s="17"/>
      <c r="G205" s="4"/>
      <c r="H205" s="4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66"/>
      <c r="AF205" s="66"/>
      <c r="AG205" s="17"/>
    </row>
    <row r="206" spans="5:33" s="2" customFormat="1" x14ac:dyDescent="0.2">
      <c r="E206" s="17"/>
      <c r="G206" s="4"/>
      <c r="H206" s="4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66"/>
      <c r="AF206" s="66"/>
      <c r="AG206" s="17"/>
    </row>
    <row r="207" spans="5:33" s="2" customFormat="1" x14ac:dyDescent="0.2">
      <c r="E207" s="17"/>
      <c r="G207" s="4"/>
      <c r="H207" s="4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66"/>
      <c r="AF207" s="66"/>
      <c r="AG207" s="17"/>
    </row>
    <row r="208" spans="5:33" s="2" customFormat="1" x14ac:dyDescent="0.2">
      <c r="E208" s="17"/>
      <c r="G208" s="4"/>
      <c r="H208" s="4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66"/>
      <c r="AF208" s="66"/>
      <c r="AG208" s="17"/>
    </row>
    <row r="209" spans="5:33" s="2" customFormat="1" x14ac:dyDescent="0.2">
      <c r="E209" s="17"/>
      <c r="G209" s="4"/>
      <c r="H209" s="4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66"/>
      <c r="AF209" s="66"/>
      <c r="AG209" s="17"/>
    </row>
    <row r="210" spans="5:33" s="2" customFormat="1" x14ac:dyDescent="0.2">
      <c r="E210" s="17"/>
      <c r="G210" s="4"/>
      <c r="H210" s="4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66"/>
      <c r="AF210" s="66"/>
      <c r="AG210" s="17"/>
    </row>
    <row r="211" spans="5:33" s="2" customFormat="1" x14ac:dyDescent="0.2">
      <c r="E211" s="17"/>
      <c r="G211" s="4"/>
      <c r="H211" s="4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66"/>
      <c r="AF211" s="66"/>
      <c r="AG211" s="17"/>
    </row>
    <row r="212" spans="5:33" s="2" customFormat="1" x14ac:dyDescent="0.2">
      <c r="E212" s="17"/>
      <c r="G212" s="4"/>
      <c r="H212" s="4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66"/>
      <c r="AF212" s="66"/>
      <c r="AG212" s="17"/>
    </row>
    <row r="213" spans="5:33" s="2" customFormat="1" x14ac:dyDescent="0.2">
      <c r="E213" s="17"/>
      <c r="G213" s="4"/>
      <c r="H213" s="4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66"/>
      <c r="AF213" s="66"/>
      <c r="AG213" s="17"/>
    </row>
    <row r="214" spans="5:33" s="2" customFormat="1" x14ac:dyDescent="0.2">
      <c r="E214" s="17"/>
      <c r="G214" s="4"/>
      <c r="H214" s="4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66"/>
      <c r="AF214" s="66"/>
      <c r="AG214" s="17"/>
    </row>
    <row r="215" spans="5:33" s="2" customFormat="1" x14ac:dyDescent="0.2">
      <c r="E215" s="17"/>
      <c r="G215" s="4"/>
      <c r="H215" s="4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66"/>
      <c r="AF215" s="66"/>
      <c r="AG215" s="17"/>
    </row>
    <row r="216" spans="5:33" s="2" customFormat="1" x14ac:dyDescent="0.2">
      <c r="E216" s="17"/>
      <c r="G216" s="4"/>
      <c r="H216" s="4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66"/>
      <c r="AF216" s="66"/>
      <c r="AG216" s="17"/>
    </row>
    <row r="217" spans="5:33" s="2" customFormat="1" x14ac:dyDescent="0.2">
      <c r="E217" s="17"/>
      <c r="G217" s="4"/>
      <c r="H217" s="4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66"/>
      <c r="AF217" s="66"/>
      <c r="AG217" s="17"/>
    </row>
    <row r="218" spans="5:33" s="2" customFormat="1" x14ac:dyDescent="0.2">
      <c r="E218" s="17"/>
      <c r="G218" s="4"/>
      <c r="H218" s="4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66"/>
      <c r="AF218" s="66"/>
      <c r="AG218" s="17"/>
    </row>
    <row r="219" spans="5:33" s="2" customFormat="1" x14ac:dyDescent="0.2">
      <c r="E219" s="17"/>
      <c r="G219" s="4"/>
      <c r="H219" s="4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66"/>
      <c r="AF219" s="66"/>
      <c r="AG219" s="17"/>
    </row>
    <row r="220" spans="5:33" s="2" customFormat="1" x14ac:dyDescent="0.2">
      <c r="E220" s="17"/>
      <c r="G220" s="4"/>
      <c r="H220" s="4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66"/>
      <c r="AF220" s="66"/>
      <c r="AG220" s="17"/>
    </row>
    <row r="221" spans="5:33" s="2" customFormat="1" x14ac:dyDescent="0.2">
      <c r="E221" s="17"/>
      <c r="G221" s="4"/>
      <c r="H221" s="4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66"/>
      <c r="AF221" s="66"/>
      <c r="AG221" s="17"/>
    </row>
    <row r="222" spans="5:33" s="2" customFormat="1" x14ac:dyDescent="0.2">
      <c r="E222" s="17"/>
      <c r="G222" s="4"/>
      <c r="H222" s="4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66"/>
      <c r="AF222" s="66"/>
      <c r="AG222" s="17"/>
    </row>
    <row r="223" spans="5:33" s="2" customFormat="1" x14ac:dyDescent="0.2">
      <c r="E223" s="17"/>
      <c r="G223" s="4"/>
      <c r="H223" s="4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66"/>
      <c r="AF223" s="66"/>
      <c r="AG223" s="17"/>
    </row>
    <row r="224" spans="5:33" s="2" customFormat="1" x14ac:dyDescent="0.2">
      <c r="E224" s="17"/>
      <c r="G224" s="4"/>
      <c r="H224" s="4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66"/>
      <c r="AF224" s="66"/>
      <c r="AG224" s="17"/>
    </row>
    <row r="225" spans="5:33" s="2" customFormat="1" x14ac:dyDescent="0.2">
      <c r="E225" s="17"/>
      <c r="G225" s="4"/>
      <c r="H225" s="4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66"/>
      <c r="AF225" s="66"/>
      <c r="AG225" s="17"/>
    </row>
    <row r="226" spans="5:33" s="2" customFormat="1" x14ac:dyDescent="0.2">
      <c r="E226" s="17"/>
      <c r="G226" s="4"/>
      <c r="H226" s="4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66"/>
      <c r="AF226" s="66"/>
      <c r="AG226" s="17"/>
    </row>
    <row r="227" spans="5:33" s="2" customFormat="1" x14ac:dyDescent="0.2">
      <c r="E227" s="17"/>
      <c r="G227" s="4"/>
      <c r="H227" s="4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66"/>
      <c r="AF227" s="66"/>
      <c r="AG227" s="17"/>
    </row>
    <row r="228" spans="5:33" s="2" customFormat="1" x14ac:dyDescent="0.2">
      <c r="E228" s="17"/>
      <c r="G228" s="4"/>
      <c r="H228" s="4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66"/>
      <c r="AF228" s="66"/>
      <c r="AG228" s="17"/>
    </row>
    <row r="229" spans="5:33" s="2" customFormat="1" x14ac:dyDescent="0.2">
      <c r="E229" s="17"/>
      <c r="G229" s="4"/>
      <c r="H229" s="4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66"/>
      <c r="AF229" s="66"/>
      <c r="AG229" s="17"/>
    </row>
    <row r="230" spans="5:33" s="2" customFormat="1" x14ac:dyDescent="0.2">
      <c r="E230" s="17"/>
      <c r="G230" s="4"/>
      <c r="H230" s="4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66"/>
      <c r="AF230" s="66"/>
      <c r="AG230" s="17"/>
    </row>
    <row r="231" spans="5:33" s="2" customFormat="1" x14ac:dyDescent="0.2">
      <c r="E231" s="17"/>
      <c r="G231" s="4"/>
      <c r="H231" s="4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66"/>
      <c r="AF231" s="66"/>
      <c r="AG231" s="17"/>
    </row>
    <row r="232" spans="5:33" s="2" customFormat="1" x14ac:dyDescent="0.2">
      <c r="E232" s="17"/>
      <c r="G232" s="4"/>
      <c r="H232" s="4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66"/>
      <c r="AF232" s="66"/>
      <c r="AG232" s="17"/>
    </row>
    <row r="233" spans="5:33" s="2" customFormat="1" x14ac:dyDescent="0.2">
      <c r="E233" s="17"/>
      <c r="G233" s="4"/>
      <c r="H233" s="4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66"/>
      <c r="AF233" s="66"/>
      <c r="AG233" s="17"/>
    </row>
    <row r="234" spans="5:33" s="2" customFormat="1" x14ac:dyDescent="0.2">
      <c r="E234" s="17"/>
      <c r="G234" s="4"/>
      <c r="H234" s="4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66"/>
      <c r="AF234" s="66"/>
      <c r="AG234" s="17"/>
    </row>
    <row r="235" spans="5:33" s="2" customFormat="1" x14ac:dyDescent="0.2">
      <c r="E235" s="17"/>
      <c r="G235" s="4"/>
      <c r="H235" s="4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66"/>
      <c r="AF235" s="66"/>
      <c r="AG235" s="17"/>
    </row>
    <row r="236" spans="5:33" s="2" customFormat="1" x14ac:dyDescent="0.2">
      <c r="E236" s="17"/>
      <c r="G236" s="4"/>
      <c r="H236" s="4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66"/>
      <c r="AF236" s="66"/>
      <c r="AG236" s="17"/>
    </row>
    <row r="237" spans="5:33" s="2" customFormat="1" x14ac:dyDescent="0.2">
      <c r="E237" s="17"/>
      <c r="G237" s="4"/>
      <c r="H237" s="4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66"/>
      <c r="AF237" s="66"/>
      <c r="AG237" s="17"/>
    </row>
    <row r="238" spans="5:33" s="2" customFormat="1" x14ac:dyDescent="0.2">
      <c r="E238" s="17"/>
      <c r="G238" s="4"/>
      <c r="H238" s="4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66"/>
      <c r="AF238" s="66"/>
      <c r="AG238" s="17"/>
    </row>
    <row r="239" spans="5:33" s="2" customFormat="1" x14ac:dyDescent="0.2">
      <c r="E239" s="17"/>
      <c r="G239" s="4"/>
      <c r="H239" s="4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66"/>
      <c r="AF239" s="66"/>
      <c r="AG239" s="17"/>
    </row>
    <row r="240" spans="5:33" s="2" customFormat="1" x14ac:dyDescent="0.2">
      <c r="E240" s="17"/>
      <c r="G240" s="4"/>
      <c r="H240" s="4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66"/>
      <c r="AF240" s="66"/>
      <c r="AG240" s="17"/>
    </row>
    <row r="241" spans="5:33" s="2" customFormat="1" x14ac:dyDescent="0.2">
      <c r="E241" s="17"/>
      <c r="G241" s="4"/>
      <c r="H241" s="4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66"/>
      <c r="AF241" s="66"/>
      <c r="AG241" s="17"/>
    </row>
    <row r="242" spans="5:33" s="2" customFormat="1" x14ac:dyDescent="0.2">
      <c r="E242" s="17"/>
      <c r="G242" s="4"/>
      <c r="H242" s="4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66"/>
      <c r="AF242" s="66"/>
      <c r="AG242" s="17"/>
    </row>
    <row r="243" spans="5:33" s="2" customFormat="1" x14ac:dyDescent="0.2">
      <c r="E243" s="17"/>
      <c r="G243" s="4"/>
      <c r="H243" s="4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66"/>
      <c r="AF243" s="66"/>
      <c r="AG243" s="17"/>
    </row>
    <row r="244" spans="5:33" s="2" customFormat="1" x14ac:dyDescent="0.2">
      <c r="E244" s="17"/>
      <c r="G244" s="4"/>
      <c r="H244" s="4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66"/>
      <c r="AF244" s="66"/>
      <c r="AG244" s="17"/>
    </row>
    <row r="245" spans="5:33" s="2" customFormat="1" x14ac:dyDescent="0.2">
      <c r="E245" s="17"/>
      <c r="G245" s="4"/>
      <c r="H245" s="4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66"/>
      <c r="AF245" s="66"/>
      <c r="AG245" s="17"/>
    </row>
    <row r="246" spans="5:33" s="2" customFormat="1" x14ac:dyDescent="0.2">
      <c r="E246" s="17"/>
      <c r="G246" s="4"/>
      <c r="H246" s="4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66"/>
      <c r="AF246" s="66"/>
      <c r="AG246" s="17"/>
    </row>
    <row r="247" spans="5:33" s="2" customFormat="1" x14ac:dyDescent="0.2">
      <c r="E247" s="17"/>
      <c r="G247" s="4"/>
      <c r="H247" s="4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66"/>
      <c r="AF247" s="66"/>
      <c r="AG247" s="17"/>
    </row>
    <row r="248" spans="5:33" s="2" customFormat="1" x14ac:dyDescent="0.2">
      <c r="E248" s="17"/>
      <c r="G248" s="4"/>
      <c r="H248" s="4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66"/>
      <c r="AF248" s="66"/>
      <c r="AG248" s="17"/>
    </row>
    <row r="249" spans="5:33" s="2" customFormat="1" x14ac:dyDescent="0.2">
      <c r="E249" s="17"/>
      <c r="G249" s="4"/>
      <c r="H249" s="4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66"/>
      <c r="AF249" s="66"/>
      <c r="AG249" s="17"/>
    </row>
    <row r="250" spans="5:33" s="2" customFormat="1" x14ac:dyDescent="0.2">
      <c r="E250" s="17"/>
      <c r="G250" s="4"/>
      <c r="H250" s="4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66"/>
      <c r="AF250" s="66"/>
      <c r="AG250" s="17"/>
    </row>
    <row r="251" spans="5:33" s="2" customFormat="1" x14ac:dyDescent="0.2">
      <c r="E251" s="17"/>
      <c r="G251" s="4"/>
      <c r="H251" s="4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66"/>
      <c r="AF251" s="66"/>
      <c r="AG251" s="17"/>
    </row>
    <row r="252" spans="5:33" s="2" customFormat="1" x14ac:dyDescent="0.2">
      <c r="E252" s="17"/>
      <c r="G252" s="4"/>
      <c r="H252" s="4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66"/>
      <c r="AF252" s="66"/>
      <c r="AG252" s="17"/>
    </row>
    <row r="253" spans="5:33" s="2" customFormat="1" x14ac:dyDescent="0.2">
      <c r="E253" s="17"/>
      <c r="G253" s="4"/>
      <c r="H253" s="4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66"/>
      <c r="AF253" s="66"/>
      <c r="AG253" s="17"/>
    </row>
    <row r="254" spans="5:33" s="2" customFormat="1" x14ac:dyDescent="0.2">
      <c r="E254" s="17"/>
      <c r="G254" s="4"/>
      <c r="H254" s="4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66"/>
      <c r="AF254" s="66"/>
      <c r="AG254" s="17"/>
    </row>
    <row r="255" spans="5:33" s="2" customFormat="1" x14ac:dyDescent="0.2">
      <c r="E255" s="17"/>
      <c r="G255" s="4"/>
      <c r="H255" s="4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66"/>
      <c r="AF255" s="66"/>
      <c r="AG255" s="17"/>
    </row>
    <row r="256" spans="5:33" s="2" customFormat="1" x14ac:dyDescent="0.2">
      <c r="E256" s="17"/>
      <c r="G256" s="4"/>
      <c r="H256" s="4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66"/>
      <c r="AF256" s="66"/>
      <c r="AG256" s="17"/>
    </row>
    <row r="257" spans="5:33" s="2" customFormat="1" x14ac:dyDescent="0.2">
      <c r="E257" s="17"/>
      <c r="G257" s="4"/>
      <c r="H257" s="4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66"/>
      <c r="AF257" s="66"/>
      <c r="AG257" s="17"/>
    </row>
    <row r="258" spans="5:33" s="2" customFormat="1" x14ac:dyDescent="0.2">
      <c r="E258" s="17"/>
      <c r="G258" s="4"/>
      <c r="H258" s="4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66"/>
      <c r="AF258" s="66"/>
      <c r="AG258" s="17"/>
    </row>
    <row r="259" spans="5:33" s="2" customFormat="1" x14ac:dyDescent="0.2">
      <c r="E259" s="17"/>
      <c r="G259" s="4"/>
      <c r="H259" s="4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66"/>
      <c r="AF259" s="66"/>
      <c r="AG259" s="17"/>
    </row>
    <row r="260" spans="5:33" s="2" customFormat="1" x14ac:dyDescent="0.2">
      <c r="E260" s="17"/>
      <c r="G260" s="4"/>
      <c r="H260" s="4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66"/>
      <c r="AF260" s="66"/>
      <c r="AG260" s="17"/>
    </row>
    <row r="261" spans="5:33" s="2" customFormat="1" x14ac:dyDescent="0.2">
      <c r="E261" s="17"/>
      <c r="G261" s="4"/>
      <c r="H261" s="4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66"/>
      <c r="AF261" s="66"/>
      <c r="AG261" s="17"/>
    </row>
    <row r="262" spans="5:33" s="2" customFormat="1" x14ac:dyDescent="0.2">
      <c r="E262" s="17"/>
      <c r="G262" s="4"/>
      <c r="H262" s="4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66"/>
      <c r="AF262" s="66"/>
      <c r="AG262" s="17"/>
    </row>
    <row r="263" spans="5:33" s="2" customFormat="1" x14ac:dyDescent="0.2">
      <c r="E263" s="17"/>
      <c r="G263" s="4"/>
      <c r="H263" s="4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66"/>
      <c r="AF263" s="66"/>
      <c r="AG263" s="17"/>
    </row>
    <row r="264" spans="5:33" s="2" customFormat="1" x14ac:dyDescent="0.2">
      <c r="E264" s="17"/>
      <c r="G264" s="4"/>
      <c r="H264" s="4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66"/>
      <c r="AF264" s="66"/>
      <c r="AG264" s="17"/>
    </row>
  </sheetData>
  <autoFilter ref="A3:AV31"/>
  <mergeCells count="10">
    <mergeCell ref="AM2:AN2"/>
    <mergeCell ref="G1:G2"/>
    <mergeCell ref="H1:H2"/>
    <mergeCell ref="AC1:AE1"/>
    <mergeCell ref="A1:A2"/>
    <mergeCell ref="B1:B2"/>
    <mergeCell ref="C1:C2"/>
    <mergeCell ref="D1:D2"/>
    <mergeCell ref="E1:E2"/>
    <mergeCell ref="F1:F2"/>
  </mergeCells>
  <dataValidations count="1">
    <dataValidation type="list" allowBlank="1" showInputMessage="1" showErrorMessage="1" sqref="F5:F31">
      <formula1>"Ввод АТ (Тр),ЛЭП,Генератор,СКРМ"</formula1>
    </dataValidation>
  </dataValidations>
  <pageMargins left="0.19685039370078741" right="0.19685039370078741" top="0.19685039370078741" bottom="0.19685039370078741" header="0.51181102362204722" footer="0.51181102362204722"/>
  <pageSetup paperSize="9" orientation="portrait" horizontalDpi="4294967293"/>
  <headerFooter alignWithMargins="0"/>
  <ignoredErrors>
    <ignoredError sqref="I4:AF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Активная</vt:lpstr>
      <vt:lpstr> Реактивная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2019-07-05T08:34:08Z</dcterms:created>
  <dcterms:modified xsi:type="dcterms:W3CDTF">2021-03-24T10:44:55Z</dcterms:modified>
</cp:coreProperties>
</file>